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580" windowHeight="13470" activeTab="3"/>
  </bookViews>
  <sheets>
    <sheet name="Ahiküte" sheetId="1" r:id="rId1"/>
    <sheet name="Keskküte" sheetId="2" r:id="rId2"/>
    <sheet name="Ahi+kesk" sheetId="3" r:id="rId3"/>
    <sheet name="Määrus" sheetId="4" r:id="rId4"/>
    <sheet name="Abiks spetsialistile" sheetId="5" r:id="rId5"/>
  </sheets>
  <definedNames/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J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pereliige 6m+pere 10m
</t>
        </r>
      </text>
    </comment>
    <comment ref="J1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pereliige 6m+pere 10m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pereliige 6m+pere 10m
</t>
        </r>
      </text>
    </comment>
    <comment ref="B4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analüüsi põhjal</t>
        </r>
      </text>
    </comment>
  </commentList>
</comments>
</file>

<file path=xl/sharedStrings.xml><?xml version="1.0" encoding="utf-8"?>
<sst xmlns="http://schemas.openxmlformats.org/spreadsheetml/2006/main" count="212" uniqueCount="49">
  <si>
    <t>Vesi ja WC korteris</t>
  </si>
  <si>
    <t>Vesi ja WC koridoris</t>
  </si>
  <si>
    <t>Köök-tuba</t>
  </si>
  <si>
    <t>Ruutmeetri hind</t>
  </si>
  <si>
    <t>Üürihind</t>
  </si>
  <si>
    <t>2018/I</t>
  </si>
  <si>
    <t>2018/II</t>
  </si>
  <si>
    <t>2019/1</t>
  </si>
  <si>
    <t>2019/II</t>
  </si>
  <si>
    <t>2020/I</t>
  </si>
  <si>
    <t>2021/I</t>
  </si>
  <si>
    <t>üür</t>
  </si>
  <si>
    <t>kokku</t>
  </si>
  <si>
    <t>kõrval-kulu</t>
  </si>
  <si>
    <t>2019/I</t>
  </si>
  <si>
    <t>2021/II</t>
  </si>
  <si>
    <t xml:space="preserve">                                                               Ruutmeetri hind</t>
  </si>
  <si>
    <t xml:space="preserve">                                                              Vesi ja WC korteris</t>
  </si>
  <si>
    <t xml:space="preserve">                                                              Vesi ja WC koridoris</t>
  </si>
  <si>
    <t>keskmine</t>
  </si>
  <si>
    <t>kalleim</t>
  </si>
  <si>
    <t>odavaim</t>
  </si>
  <si>
    <t>keskküte</t>
  </si>
  <si>
    <t>ahiküte/ koridor</t>
  </si>
  <si>
    <t>ahiküte/ korter</t>
  </si>
  <si>
    <t>ruutmeetri hind kokku</t>
  </si>
  <si>
    <t>üürihind €</t>
  </si>
  <si>
    <t>tubade arv</t>
  </si>
  <si>
    <t>Keskküte</t>
  </si>
  <si>
    <t>Ahiküte</t>
  </si>
  <si>
    <t>liikmelisus</t>
  </si>
  <si>
    <t>m2</t>
  </si>
  <si>
    <t xml:space="preserve">
keskmine ruutude arv (ahi+kesk)</t>
  </si>
  <si>
    <t>keskmine m2 hind</t>
  </si>
  <si>
    <t xml:space="preserve">keskmine üürihind tubade arvu arvestades analüüside põhjal </t>
  </si>
  <si>
    <r>
      <rPr>
        <b/>
        <sz val="12"/>
        <color indexed="8"/>
        <rFont val="Times New Roman"/>
        <family val="1"/>
      </rPr>
      <t>hind €</t>
    </r>
    <r>
      <rPr>
        <sz val="12"/>
        <color indexed="8"/>
        <rFont val="Times New Roman"/>
        <family val="1"/>
      </rPr>
      <t xml:space="preserve"> (</t>
    </r>
    <r>
      <rPr>
        <sz val="12"/>
        <color indexed="30"/>
        <rFont val="Times New Roman"/>
        <family val="1"/>
      </rPr>
      <t>keskmine m2 hind</t>
    </r>
    <r>
      <rPr>
        <sz val="12"/>
        <color indexed="8"/>
        <rFont val="Times New Roman"/>
        <family val="1"/>
      </rPr>
      <t xml:space="preserve"> x m2 arvuga)</t>
    </r>
  </si>
  <si>
    <t>NB! Need hinnad peavad olema võrdsed või väiksemad punase värviga hindadest</t>
  </si>
  <si>
    <t>need hinnad võiksid olla määrusest tulenevalt töötajatele abivahend</t>
  </si>
  <si>
    <t>need hinnad võiksid olla määrusest tulenevalt töötajatele abivahend (ümardatud väärtuste korrutised)</t>
  </si>
  <si>
    <t>kööktuba</t>
  </si>
  <si>
    <t>1-toaline</t>
  </si>
  <si>
    <t>2-toaline</t>
  </si>
  <si>
    <t>3-toaline</t>
  </si>
  <si>
    <t>4-toaline</t>
  </si>
  <si>
    <r>
      <t xml:space="preserve">Määruses on kajastatud </t>
    </r>
    <r>
      <rPr>
        <b/>
        <u val="single"/>
        <sz val="16"/>
        <rFont val="Times New Roman"/>
        <family val="1"/>
      </rPr>
      <t>keskküttega eluruumide m2 hind</t>
    </r>
    <r>
      <rPr>
        <b/>
        <sz val="16"/>
        <rFont val="Times New Roman"/>
        <family val="1"/>
      </rPr>
      <t xml:space="preserve">, sest see katab ka ahiküttega eluruumide hinnad </t>
    </r>
    <r>
      <rPr>
        <b/>
        <sz val="16"/>
        <color indexed="30"/>
        <rFont val="Times New Roman"/>
        <family val="1"/>
      </rPr>
      <t>(sinise värviga, lahter J, read 15-19)</t>
    </r>
    <r>
      <rPr>
        <b/>
        <sz val="16"/>
        <rFont val="Times New Roman"/>
        <family val="1"/>
      </rPr>
      <t xml:space="preserve">, m2 arv pereliikmete kohta </t>
    </r>
    <r>
      <rPr>
        <b/>
        <sz val="16"/>
        <color indexed="14"/>
        <rFont val="Times New Roman"/>
        <family val="1"/>
      </rPr>
      <t>(lilla värviga, rida 3, lahtrid K-S)</t>
    </r>
    <r>
      <rPr>
        <b/>
        <sz val="16"/>
        <rFont val="Times New Roman"/>
        <family val="1"/>
      </rPr>
      <t xml:space="preserve"> ning eluruumide hinnad toalisuse järgi </t>
    </r>
    <r>
      <rPr>
        <b/>
        <sz val="16"/>
        <color indexed="10"/>
        <rFont val="Times New Roman"/>
        <family val="1"/>
      </rPr>
      <t>(punase värviga, rida 17, lahtrid K-S)</t>
    </r>
    <r>
      <rPr>
        <b/>
        <sz val="16"/>
        <rFont val="Times New Roman"/>
        <family val="1"/>
      </rPr>
      <t xml:space="preserve"> </t>
    </r>
  </si>
  <si>
    <t>m2 hind</t>
  </si>
  <si>
    <t>normpind</t>
  </si>
  <si>
    <t>Eluruumi hind</t>
  </si>
  <si>
    <t>keskmine m2 arv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</si>
</sst>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color indexed="30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6"/>
      <color indexed="3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Times New Roman"/>
      <family val="1"/>
    </font>
    <font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CC0099"/>
      <name val="Times New Roman"/>
      <family val="1"/>
    </font>
    <font>
      <sz val="12"/>
      <color rgb="FFCC0099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ck">
        <color rgb="FF0070C0"/>
      </left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0070C0"/>
      </top>
      <bottom style="thin"/>
    </border>
    <border>
      <left style="thin"/>
      <right>
        <color indexed="63"/>
      </right>
      <top style="thin"/>
      <bottom style="thick">
        <color rgb="FF0070C0"/>
      </bottom>
    </border>
    <border>
      <left style="thin"/>
      <right style="thick">
        <color rgb="FF0070C0"/>
      </right>
      <top style="thick">
        <color rgb="FF0070C0"/>
      </top>
      <bottom style="thin"/>
    </border>
    <border>
      <left style="thin"/>
      <right style="thick">
        <color rgb="FF0070C0"/>
      </right>
      <top style="thin"/>
      <bottom style="thin"/>
    </border>
    <border>
      <left style="thin"/>
      <right style="thick">
        <color rgb="FF0070C0"/>
      </right>
      <top style="thin"/>
      <bottom style="thick">
        <color rgb="FF0070C0"/>
      </bottom>
    </border>
    <border>
      <left style="thick">
        <color rgb="FFFF0000"/>
      </left>
      <right style="thin"/>
      <top style="thin"/>
      <bottom style="thick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0070C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>
        <color indexed="63"/>
      </right>
      <top style="thick">
        <color rgb="FFFF0000"/>
      </top>
      <bottom style="thin"/>
    </border>
    <border>
      <left style="thick">
        <color rgb="FF0070C0"/>
      </left>
      <right style="thin"/>
      <top style="thin"/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49" fillId="25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0" borderId="9" applyNumberFormat="0" applyAlignment="0" applyProtection="0"/>
  </cellStyleXfs>
  <cellXfs count="24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/>
    </xf>
    <xf numFmtId="174" fontId="57" fillId="0" borderId="10" xfId="0" applyNumberFormat="1" applyFont="1" applyBorder="1" applyAlignment="1">
      <alignment horizontal="center" vertical="center"/>
    </xf>
    <xf numFmtId="174" fontId="57" fillId="0" borderId="11" xfId="0" applyNumberFormat="1" applyFont="1" applyBorder="1" applyAlignment="1">
      <alignment horizontal="center" vertical="center"/>
    </xf>
    <xf numFmtId="174" fontId="58" fillId="33" borderId="0" xfId="0" applyNumberFormat="1" applyFont="1" applyFill="1" applyBorder="1" applyAlignment="1">
      <alignment horizontal="center" vertical="center"/>
    </xf>
    <xf numFmtId="174" fontId="57" fillId="0" borderId="12" xfId="0" applyNumberFormat="1" applyFont="1" applyBorder="1" applyAlignment="1">
      <alignment horizontal="center" vertical="center"/>
    </xf>
    <xf numFmtId="174" fontId="57" fillId="0" borderId="10" xfId="0" applyNumberFormat="1" applyFont="1" applyBorder="1" applyAlignment="1">
      <alignment horizontal="center"/>
    </xf>
    <xf numFmtId="174" fontId="57" fillId="0" borderId="11" xfId="0" applyNumberFormat="1" applyFont="1" applyBorder="1" applyAlignment="1">
      <alignment horizontal="center"/>
    </xf>
    <xf numFmtId="174" fontId="57" fillId="0" borderId="12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57" fillId="16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/>
    </xf>
    <xf numFmtId="174" fontId="5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9" fillId="7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174" fontId="59" fillId="7" borderId="10" xfId="0" applyNumberFormat="1" applyFont="1" applyFill="1" applyBorder="1" applyAlignment="1">
      <alignment horizontal="center" vertical="center"/>
    </xf>
    <xf numFmtId="174" fontId="59" fillId="6" borderId="10" xfId="0" applyNumberFormat="1" applyFont="1" applyFill="1" applyBorder="1" applyAlignment="1">
      <alignment horizontal="center" vertical="center"/>
    </xf>
    <xf numFmtId="174" fontId="59" fillId="5" borderId="10" xfId="0" applyNumberFormat="1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34" borderId="10" xfId="0" applyFont="1" applyFill="1" applyBorder="1" applyAlignment="1">
      <alignment/>
    </xf>
    <xf numFmtId="0" fontId="57" fillId="16" borderId="10" xfId="0" applyFont="1" applyFill="1" applyBorder="1" applyAlignment="1">
      <alignment/>
    </xf>
    <xf numFmtId="0" fontId="59" fillId="0" borderId="10" xfId="0" applyFont="1" applyBorder="1" applyAlignment="1">
      <alignment horizontal="center" wrapText="1"/>
    </xf>
    <xf numFmtId="174" fontId="57" fillId="34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174" fontId="57" fillId="16" borderId="1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9" fillId="7" borderId="10" xfId="0" applyFont="1" applyFill="1" applyBorder="1" applyAlignment="1">
      <alignment wrapText="1"/>
    </xf>
    <xf numFmtId="0" fontId="59" fillId="6" borderId="10" xfId="0" applyFont="1" applyFill="1" applyBorder="1" applyAlignment="1">
      <alignment wrapText="1"/>
    </xf>
    <xf numFmtId="0" fontId="59" fillId="5" borderId="10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174" fontId="57" fillId="0" borderId="0" xfId="0" applyNumberFormat="1" applyFont="1" applyBorder="1" applyAlignment="1">
      <alignment horizontal="center" vertical="center"/>
    </xf>
    <xf numFmtId="174" fontId="58" fillId="0" borderId="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1" fontId="3" fillId="35" borderId="10" xfId="46" applyNumberFormat="1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1" fontId="3" fillId="35" borderId="11" xfId="46" applyNumberFormat="1" applyFont="1" applyFill="1" applyBorder="1" applyAlignment="1">
      <alignment horizontal="center"/>
      <protection/>
    </xf>
    <xf numFmtId="1" fontId="57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7" fillId="7" borderId="10" xfId="0" applyFont="1" applyFill="1" applyBorder="1" applyAlignment="1">
      <alignment horizontal="center"/>
    </xf>
    <xf numFmtId="0" fontId="57" fillId="6" borderId="10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" fontId="3" fillId="35" borderId="10" xfId="46" applyNumberFormat="1" applyFont="1" applyFill="1" applyBorder="1" applyAlignment="1">
      <alignment horizontal="center" vertical="center"/>
      <protection/>
    </xf>
    <xf numFmtId="1" fontId="3" fillId="35" borderId="11" xfId="46" applyNumberFormat="1" applyFont="1" applyFill="1" applyBorder="1" applyAlignment="1">
      <alignment horizontal="center" vertical="center"/>
      <protection/>
    </xf>
    <xf numFmtId="1" fontId="59" fillId="0" borderId="10" xfId="0" applyNumberFormat="1" applyFont="1" applyBorder="1" applyAlignment="1">
      <alignment horizontal="center" vertical="center"/>
    </xf>
    <xf numFmtId="1" fontId="61" fillId="0" borderId="13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6" fillId="7" borderId="15" xfId="0" applyFont="1" applyFill="1" applyBorder="1" applyAlignment="1">
      <alignment horizontal="center" vertical="center" wrapText="1"/>
    </xf>
    <xf numFmtId="174" fontId="62" fillId="0" borderId="16" xfId="0" applyNumberFormat="1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/>
    </xf>
    <xf numFmtId="174" fontId="62" fillId="0" borderId="16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35" borderId="17" xfId="46" applyNumberFormat="1" applyFont="1" applyFill="1" applyBorder="1" applyAlignment="1">
      <alignment horizontal="center"/>
      <protection/>
    </xf>
    <xf numFmtId="1" fontId="3" fillId="35" borderId="18" xfId="46" applyNumberFormat="1" applyFont="1" applyFill="1" applyBorder="1" applyAlignment="1">
      <alignment horizontal="center"/>
      <protection/>
    </xf>
    <xf numFmtId="1" fontId="59" fillId="0" borderId="17" xfId="0" applyNumberFormat="1" applyFont="1" applyBorder="1" applyAlignment="1">
      <alignment horizontal="center"/>
    </xf>
    <xf numFmtId="1" fontId="61" fillId="0" borderId="17" xfId="0" applyNumberFormat="1" applyFont="1" applyBorder="1" applyAlignment="1">
      <alignment horizontal="center"/>
    </xf>
    <xf numFmtId="174" fontId="62" fillId="0" borderId="19" xfId="0" applyNumberFormat="1" applyFont="1" applyBorder="1" applyAlignment="1">
      <alignment horizontal="center"/>
    </xf>
    <xf numFmtId="0" fontId="57" fillId="0" borderId="20" xfId="0" applyFont="1" applyBorder="1" applyAlignment="1">
      <alignment/>
    </xf>
    <xf numFmtId="0" fontId="59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wrapText="1"/>
    </xf>
    <xf numFmtId="1" fontId="3" fillId="7" borderId="12" xfId="0" applyNumberFormat="1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7" borderId="24" xfId="0" applyFont="1" applyFill="1" applyBorder="1" applyAlignment="1">
      <alignment horizontal="center"/>
    </xf>
    <xf numFmtId="0" fontId="57" fillId="6" borderId="24" xfId="0" applyFont="1" applyFill="1" applyBorder="1" applyAlignment="1">
      <alignment horizontal="center"/>
    </xf>
    <xf numFmtId="0" fontId="57" fillId="5" borderId="24" xfId="0" applyFont="1" applyFill="1" applyBorder="1" applyAlignment="1">
      <alignment horizontal="center"/>
    </xf>
    <xf numFmtId="0" fontId="59" fillId="0" borderId="25" xfId="0" applyFont="1" applyBorder="1" applyAlignment="1">
      <alignment horizontal="center"/>
    </xf>
    <xf numFmtId="1" fontId="59" fillId="7" borderId="26" xfId="0" applyNumberFormat="1" applyFont="1" applyFill="1" applyBorder="1" applyAlignment="1">
      <alignment horizontal="center" vertical="center"/>
    </xf>
    <xf numFmtId="1" fontId="59" fillId="6" borderId="26" xfId="0" applyNumberFormat="1" applyFont="1" applyFill="1" applyBorder="1" applyAlignment="1">
      <alignment horizontal="center" vertical="center"/>
    </xf>
    <xf numFmtId="1" fontId="59" fillId="5" borderId="26" xfId="0" applyNumberFormat="1" applyFont="1" applyFill="1" applyBorder="1" applyAlignment="1">
      <alignment horizontal="center" vertical="center"/>
    </xf>
    <xf numFmtId="1" fontId="61" fillId="7" borderId="27" xfId="0" applyNumberFormat="1" applyFont="1" applyFill="1" applyBorder="1" applyAlignment="1">
      <alignment horizontal="center" vertical="center"/>
    </xf>
    <xf numFmtId="1" fontId="61" fillId="6" borderId="13" xfId="0" applyNumberFormat="1" applyFont="1" applyFill="1" applyBorder="1" applyAlignment="1">
      <alignment horizontal="center" vertical="center"/>
    </xf>
    <xf numFmtId="1" fontId="61" fillId="5" borderId="13" xfId="0" applyNumberFormat="1" applyFont="1" applyFill="1" applyBorder="1" applyAlignment="1">
      <alignment horizontal="center" vertical="center"/>
    </xf>
    <xf numFmtId="1" fontId="61" fillId="4" borderId="13" xfId="0" applyNumberFormat="1" applyFont="1" applyFill="1" applyBorder="1" applyAlignment="1">
      <alignment horizontal="center" vertical="center"/>
    </xf>
    <xf numFmtId="1" fontId="59" fillId="4" borderId="26" xfId="0" applyNumberFormat="1" applyFont="1" applyFill="1" applyBorder="1" applyAlignment="1">
      <alignment horizontal="center" vertical="center"/>
    </xf>
    <xf numFmtId="1" fontId="59" fillId="0" borderId="14" xfId="0" applyNumberFormat="1" applyFont="1" applyBorder="1" applyAlignment="1">
      <alignment horizontal="center"/>
    </xf>
    <xf numFmtId="1" fontId="57" fillId="0" borderId="14" xfId="0" applyNumberFormat="1" applyFont="1" applyBorder="1" applyAlignment="1">
      <alignment horizontal="center"/>
    </xf>
    <xf numFmtId="174" fontId="63" fillId="0" borderId="28" xfId="0" applyNumberFormat="1" applyFont="1" applyBorder="1" applyAlignment="1">
      <alignment horizontal="center"/>
    </xf>
    <xf numFmtId="1" fontId="59" fillId="0" borderId="13" xfId="0" applyNumberFormat="1" applyFont="1" applyBorder="1" applyAlignment="1">
      <alignment horizontal="center" vertical="center"/>
    </xf>
    <xf numFmtId="174" fontId="62" fillId="0" borderId="22" xfId="0" applyNumberFormat="1" applyFont="1" applyBorder="1" applyAlignment="1">
      <alignment horizontal="center" vertical="center"/>
    </xf>
    <xf numFmtId="1" fontId="59" fillId="0" borderId="23" xfId="0" applyNumberFormat="1" applyFont="1" applyBorder="1" applyAlignment="1">
      <alignment horizontal="center"/>
    </xf>
    <xf numFmtId="1" fontId="57" fillId="0" borderId="24" xfId="0" applyNumberFormat="1" applyFont="1" applyBorder="1" applyAlignment="1">
      <alignment horizontal="center"/>
    </xf>
    <xf numFmtId="1" fontId="59" fillId="0" borderId="25" xfId="0" applyNumberFormat="1" applyFont="1" applyBorder="1" applyAlignment="1">
      <alignment horizontal="center"/>
    </xf>
    <xf numFmtId="0" fontId="59" fillId="0" borderId="12" xfId="0" applyFont="1" applyBorder="1" applyAlignment="1">
      <alignment wrapText="1"/>
    </xf>
    <xf numFmtId="2" fontId="62" fillId="0" borderId="16" xfId="0" applyNumberFormat="1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wrapText="1"/>
    </xf>
    <xf numFmtId="0" fontId="57" fillId="4" borderId="29" xfId="0" applyFont="1" applyFill="1" applyBorder="1" applyAlignment="1">
      <alignment horizontal="center"/>
    </xf>
    <xf numFmtId="1" fontId="59" fillId="4" borderId="30" xfId="0" applyNumberFormat="1" applyFont="1" applyFill="1" applyBorder="1" applyAlignment="1">
      <alignment horizontal="center" vertical="center"/>
    </xf>
    <xf numFmtId="1" fontId="61" fillId="4" borderId="2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0" fontId="57" fillId="4" borderId="10" xfId="0" applyFont="1" applyFill="1" applyBorder="1" applyAlignment="1">
      <alignment horizontal="center"/>
    </xf>
    <xf numFmtId="1" fontId="61" fillId="3" borderId="21" xfId="0" applyNumberFormat="1" applyFont="1" applyFill="1" applyBorder="1" applyAlignment="1">
      <alignment horizontal="center" vertical="center"/>
    </xf>
    <xf numFmtId="0" fontId="57" fillId="3" borderId="31" xfId="0" applyFont="1" applyFill="1" applyBorder="1" applyAlignment="1">
      <alignment horizontal="center"/>
    </xf>
    <xf numFmtId="0" fontId="57" fillId="3" borderId="32" xfId="0" applyFont="1" applyFill="1" applyBorder="1" applyAlignment="1">
      <alignment horizontal="center"/>
    </xf>
    <xf numFmtId="1" fontId="59" fillId="3" borderId="33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1" fontId="58" fillId="7" borderId="27" xfId="0" applyNumberFormat="1" applyFont="1" applyFill="1" applyBorder="1" applyAlignment="1">
      <alignment horizontal="center" vertical="center"/>
    </xf>
    <xf numFmtId="1" fontId="58" fillId="6" borderId="13" xfId="0" applyNumberFormat="1" applyFont="1" applyFill="1" applyBorder="1" applyAlignment="1">
      <alignment horizontal="center" vertical="center"/>
    </xf>
    <xf numFmtId="1" fontId="58" fillId="5" borderId="13" xfId="0" applyNumberFormat="1" applyFont="1" applyFill="1" applyBorder="1" applyAlignment="1">
      <alignment horizontal="center" vertical="center"/>
    </xf>
    <xf numFmtId="1" fontId="58" fillId="4" borderId="13" xfId="0" applyNumberFormat="1" applyFont="1" applyFill="1" applyBorder="1" applyAlignment="1">
      <alignment horizontal="center" vertical="center"/>
    </xf>
    <xf numFmtId="1" fontId="58" fillId="4" borderId="21" xfId="0" applyNumberFormat="1" applyFont="1" applyFill="1" applyBorder="1" applyAlignment="1">
      <alignment horizontal="center" vertical="center"/>
    </xf>
    <xf numFmtId="1" fontId="58" fillId="3" borderId="21" xfId="0" applyNumberFormat="1" applyFont="1" applyFill="1" applyBorder="1" applyAlignment="1">
      <alignment horizontal="center" vertical="center"/>
    </xf>
    <xf numFmtId="174" fontId="62" fillId="0" borderId="11" xfId="0" applyNumberFormat="1" applyFont="1" applyBorder="1" applyAlignment="1">
      <alignment horizontal="center"/>
    </xf>
    <xf numFmtId="1" fontId="3" fillId="7" borderId="35" xfId="0" applyNumberFormat="1" applyFont="1" applyFill="1" applyBorder="1" applyAlignment="1">
      <alignment horizontal="center" vertical="center"/>
    </xf>
    <xf numFmtId="1" fontId="3" fillId="7" borderId="14" xfId="0" applyNumberFormat="1" applyFont="1" applyFill="1" applyBorder="1" applyAlignment="1">
      <alignment horizontal="center" vertical="center"/>
    </xf>
    <xf numFmtId="1" fontId="3" fillId="6" borderId="14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wrapText="1"/>
    </xf>
    <xf numFmtId="0" fontId="61" fillId="0" borderId="36" xfId="0" applyFont="1" applyBorder="1" applyAlignment="1">
      <alignment vertical="center" wrapText="1"/>
    </xf>
    <xf numFmtId="1" fontId="61" fillId="7" borderId="37" xfId="0" applyNumberFormat="1" applyFont="1" applyFill="1" applyBorder="1" applyAlignment="1">
      <alignment horizontal="center" vertical="center"/>
    </xf>
    <xf numFmtId="1" fontId="61" fillId="6" borderId="38" xfId="0" applyNumberFormat="1" applyFont="1" applyFill="1" applyBorder="1" applyAlignment="1">
      <alignment horizontal="center" vertical="center"/>
    </xf>
    <xf numFmtId="1" fontId="61" fillId="5" borderId="38" xfId="0" applyNumberFormat="1" applyFont="1" applyFill="1" applyBorder="1" applyAlignment="1">
      <alignment horizontal="center" vertical="center"/>
    </xf>
    <xf numFmtId="1" fontId="61" fillId="4" borderId="38" xfId="0" applyNumberFormat="1" applyFont="1" applyFill="1" applyBorder="1" applyAlignment="1">
      <alignment horizontal="center" vertical="center"/>
    </xf>
    <xf numFmtId="1" fontId="61" fillId="3" borderId="38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4" fillId="6" borderId="10" xfId="0" applyFont="1" applyFill="1" applyBorder="1" applyAlignment="1">
      <alignment horizontal="center"/>
    </xf>
    <xf numFmtId="0" fontId="64" fillId="5" borderId="10" xfId="0" applyFont="1" applyFill="1" applyBorder="1" applyAlignment="1">
      <alignment horizontal="center"/>
    </xf>
    <xf numFmtId="0" fontId="64" fillId="4" borderId="11" xfId="0" applyFont="1" applyFill="1" applyBorder="1" applyAlignment="1">
      <alignment horizontal="center"/>
    </xf>
    <xf numFmtId="0" fontId="64" fillId="3" borderId="32" xfId="0" applyFont="1" applyFill="1" applyBorder="1" applyAlignment="1">
      <alignment horizontal="center"/>
    </xf>
    <xf numFmtId="0" fontId="57" fillId="3" borderId="10" xfId="0" applyFont="1" applyFill="1" applyBorder="1" applyAlignment="1">
      <alignment/>
    </xf>
    <xf numFmtId="0" fontId="57" fillId="4" borderId="10" xfId="0" applyFont="1" applyFill="1" applyBorder="1" applyAlignment="1">
      <alignment/>
    </xf>
    <xf numFmtId="0" fontId="57" fillId="5" borderId="10" xfId="0" applyFont="1" applyFill="1" applyBorder="1" applyAlignment="1">
      <alignment/>
    </xf>
    <xf numFmtId="0" fontId="57" fillId="6" borderId="10" xfId="0" applyFont="1" applyFill="1" applyBorder="1" applyAlignment="1">
      <alignment/>
    </xf>
    <xf numFmtId="0" fontId="57" fillId="7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6" borderId="39" xfId="0" applyFont="1" applyFill="1" applyBorder="1" applyAlignment="1">
      <alignment/>
    </xf>
    <xf numFmtId="0" fontId="57" fillId="7" borderId="13" xfId="0" applyFont="1" applyFill="1" applyBorder="1" applyAlignment="1">
      <alignment horizontal="center"/>
    </xf>
    <xf numFmtId="0" fontId="57" fillId="6" borderId="13" xfId="0" applyFont="1" applyFill="1" applyBorder="1" applyAlignment="1">
      <alignment horizontal="center"/>
    </xf>
    <xf numFmtId="0" fontId="57" fillId="5" borderId="13" xfId="0" applyFont="1" applyFill="1" applyBorder="1" applyAlignment="1">
      <alignment horizontal="center"/>
    </xf>
    <xf numFmtId="0" fontId="57" fillId="4" borderId="13" xfId="0" applyFont="1" applyFill="1" applyBorder="1" applyAlignment="1">
      <alignment horizontal="center"/>
    </xf>
    <xf numFmtId="0" fontId="57" fillId="3" borderId="40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7" fillId="0" borderId="4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74" fontId="6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1" fillId="7" borderId="10" xfId="0" applyNumberFormat="1" applyFont="1" applyFill="1" applyBorder="1" applyAlignment="1">
      <alignment horizontal="center" vertical="center"/>
    </xf>
    <xf numFmtId="1" fontId="61" fillId="6" borderId="10" xfId="0" applyNumberFormat="1" applyFont="1" applyFill="1" applyBorder="1" applyAlignment="1">
      <alignment horizontal="center" vertical="center"/>
    </xf>
    <xf numFmtId="1" fontId="61" fillId="5" borderId="10" xfId="0" applyNumberFormat="1" applyFont="1" applyFill="1" applyBorder="1" applyAlignment="1">
      <alignment horizontal="center" vertical="center"/>
    </xf>
    <xf numFmtId="1" fontId="61" fillId="4" borderId="10" xfId="0" applyNumberFormat="1" applyFont="1" applyFill="1" applyBorder="1" applyAlignment="1">
      <alignment horizontal="center" vertical="center"/>
    </xf>
    <xf numFmtId="1" fontId="61" fillId="3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74" fontId="61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7" fillId="5" borderId="10" xfId="0" applyFont="1" applyFill="1" applyBorder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65" fillId="6" borderId="10" xfId="0" applyFont="1" applyFill="1" applyBorder="1" applyAlignment="1">
      <alignment horizontal="center" vertical="center"/>
    </xf>
    <xf numFmtId="0" fontId="65" fillId="5" borderId="10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65" fillId="3" borderId="10" xfId="0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 vertical="center"/>
    </xf>
    <xf numFmtId="174" fontId="63" fillId="6" borderId="10" xfId="0" applyNumberFormat="1" applyFont="1" applyFill="1" applyBorder="1" applyAlignment="1">
      <alignment horizontal="center" vertical="center"/>
    </xf>
    <xf numFmtId="0" fontId="63" fillId="5" borderId="10" xfId="0" applyFont="1" applyFill="1" applyBorder="1" applyAlignment="1">
      <alignment horizontal="center" vertical="center"/>
    </xf>
    <xf numFmtId="0" fontId="63" fillId="4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 vertic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Protsent 2" xfId="53"/>
    <cellStyle name="Rõhk1" xfId="54"/>
    <cellStyle name="Rõhk2" xfId="55"/>
    <cellStyle name="Rõhk3" xfId="56"/>
    <cellStyle name="Rõhk4" xfId="57"/>
    <cellStyle name="Rõhk5" xfId="58"/>
    <cellStyle name="Rõhk6" xfId="59"/>
    <cellStyle name="Selgitav tekst" xfId="60"/>
    <cellStyle name="Sisestus" xfId="61"/>
    <cellStyle name="Currency" xfId="62"/>
    <cellStyle name="Currency [0]" xfId="63"/>
    <cellStyle name="Väljund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zoomScale="103" zoomScaleNormal="103" zoomScalePageLayoutView="0" workbookViewId="0" topLeftCell="A1">
      <selection activeCell="W23" sqref="W23"/>
    </sheetView>
  </sheetViews>
  <sheetFormatPr defaultColWidth="9.140625" defaultRowHeight="15"/>
  <cols>
    <col min="1" max="1" width="5.421875" style="57" customWidth="1"/>
    <col min="2" max="2" width="4.140625" style="15" customWidth="1"/>
    <col min="3" max="3" width="6.7109375" style="1" customWidth="1"/>
    <col min="4" max="16384" width="8.7109375" style="1" customWidth="1"/>
  </cols>
  <sheetData>
    <row r="1" spans="1:9" ht="15">
      <c r="A1" s="184" t="s">
        <v>4</v>
      </c>
      <c r="B1" s="184"/>
      <c r="C1" s="184"/>
      <c r="D1" s="184"/>
      <c r="E1" s="184"/>
      <c r="F1" s="184"/>
      <c r="G1" s="184"/>
      <c r="H1" s="184"/>
      <c r="I1" s="36"/>
    </row>
    <row r="2" spans="1:8" ht="15">
      <c r="A2" s="183" t="s">
        <v>0</v>
      </c>
      <c r="B2" s="183"/>
      <c r="C2" s="183"/>
      <c r="D2" s="183"/>
      <c r="E2" s="183"/>
      <c r="F2" s="183"/>
      <c r="G2" s="183"/>
      <c r="H2" s="183"/>
    </row>
    <row r="3" spans="1:11" ht="15">
      <c r="A3" s="185"/>
      <c r="B3" s="185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7" t="s">
        <v>19</v>
      </c>
      <c r="J3" s="38" t="s">
        <v>20</v>
      </c>
      <c r="K3" s="39" t="s">
        <v>21</v>
      </c>
    </row>
    <row r="4" spans="1:11" ht="45">
      <c r="A4" s="40" t="s">
        <v>2</v>
      </c>
      <c r="B4" s="20">
        <v>18</v>
      </c>
      <c r="C4" s="21">
        <v>172.79999999999998</v>
      </c>
      <c r="D4" s="8">
        <v>183.6</v>
      </c>
      <c r="E4" s="8">
        <v>175.10000000000002</v>
      </c>
      <c r="F4" s="8">
        <v>185.3</v>
      </c>
      <c r="G4" s="41">
        <v>187</v>
      </c>
      <c r="H4" s="8">
        <v>186.20000000000002</v>
      </c>
      <c r="I4" s="42">
        <f>AVERAGE(C4:H4)</f>
        <v>181.66666666666666</v>
      </c>
      <c r="J4" s="42">
        <f>MAX(C4:H4)</f>
        <v>187</v>
      </c>
      <c r="K4" s="8">
        <f>MIN(C4:H4)</f>
        <v>172.79999999999998</v>
      </c>
    </row>
    <row r="5" spans="1:11" ht="15">
      <c r="A5" s="43">
        <v>1</v>
      </c>
      <c r="B5" s="20">
        <v>27</v>
      </c>
      <c r="C5" s="21">
        <v>240.3</v>
      </c>
      <c r="D5" s="8">
        <v>258.1</v>
      </c>
      <c r="E5" s="41">
        <v>275.90000000000003</v>
      </c>
      <c r="F5" s="8">
        <v>252</v>
      </c>
      <c r="G5" s="8">
        <v>266.79999999999995</v>
      </c>
      <c r="H5" s="8">
        <v>243.59999999999997</v>
      </c>
      <c r="I5" s="42">
        <f>AVERAGE(C5:H5)</f>
        <v>256.1166666666667</v>
      </c>
      <c r="J5" s="42">
        <f>MAX(C5:H5)</f>
        <v>275.90000000000003</v>
      </c>
      <c r="K5" s="8">
        <f>MIN(C5:H5)</f>
        <v>240.3</v>
      </c>
    </row>
    <row r="6" spans="1:11" ht="15">
      <c r="A6" s="43">
        <v>2</v>
      </c>
      <c r="B6" s="20">
        <v>42</v>
      </c>
      <c r="C6" s="18">
        <v>331.8</v>
      </c>
      <c r="D6" s="44">
        <v>331.1</v>
      </c>
      <c r="E6" s="41">
        <v>361.90000000000003</v>
      </c>
      <c r="F6" s="41">
        <v>361.90000000000003</v>
      </c>
      <c r="G6" s="8">
        <v>348.3</v>
      </c>
      <c r="H6" s="8">
        <v>331.09999999999997</v>
      </c>
      <c r="I6" s="42">
        <f>AVERAGE(C6:H6)</f>
        <v>344.3500000000001</v>
      </c>
      <c r="J6" s="42">
        <f>MAX(C6:H6)</f>
        <v>361.90000000000003</v>
      </c>
      <c r="K6" s="8">
        <f>MIN(C6:H6)</f>
        <v>331.09999999999997</v>
      </c>
    </row>
    <row r="7" spans="1:11" ht="15">
      <c r="A7" s="43">
        <v>3</v>
      </c>
      <c r="B7" s="20">
        <v>54</v>
      </c>
      <c r="C7" s="21">
        <v>415.8</v>
      </c>
      <c r="D7" s="8">
        <v>432</v>
      </c>
      <c r="E7" s="8">
        <v>431.99999999999994</v>
      </c>
      <c r="F7" s="8">
        <v>438.00000000000006</v>
      </c>
      <c r="G7" s="41">
        <v>473.99999999999994</v>
      </c>
      <c r="H7" s="8">
        <v>429.20000000000005</v>
      </c>
      <c r="I7" s="42">
        <f>AVERAGE(C7:H7)</f>
        <v>436.8333333333333</v>
      </c>
      <c r="J7" s="42">
        <f>MAX(C7:H7)</f>
        <v>473.99999999999994</v>
      </c>
      <c r="K7" s="8">
        <f>MIN(C7:H7)</f>
        <v>415.8</v>
      </c>
    </row>
    <row r="8" spans="1:11" ht="15">
      <c r="A8" s="43">
        <v>4</v>
      </c>
      <c r="B8" s="20">
        <v>71</v>
      </c>
      <c r="C8" s="16">
        <v>482.80000000000007</v>
      </c>
      <c r="D8" s="41">
        <v>569.4000000000001</v>
      </c>
      <c r="E8" s="8">
        <v>547.5</v>
      </c>
      <c r="F8" s="8">
        <v>532.8</v>
      </c>
      <c r="G8" s="8">
        <v>525.6</v>
      </c>
      <c r="H8" s="44">
        <v>468.99999999999994</v>
      </c>
      <c r="I8" s="42">
        <f>AVERAGE(C8:H8)</f>
        <v>521.1833333333333</v>
      </c>
      <c r="J8" s="42">
        <f>MAX(C8:H8)</f>
        <v>569.4000000000001</v>
      </c>
      <c r="K8" s="8">
        <f>MIN(C8:H8)</f>
        <v>468.99999999999994</v>
      </c>
    </row>
    <row r="10" spans="1:8" ht="15">
      <c r="A10" s="183" t="s">
        <v>1</v>
      </c>
      <c r="B10" s="183"/>
      <c r="C10" s="183"/>
      <c r="D10" s="183"/>
      <c r="E10" s="183"/>
      <c r="F10" s="183"/>
      <c r="G10" s="183"/>
      <c r="H10" s="183"/>
    </row>
    <row r="11" spans="1:11" ht="15">
      <c r="A11" s="185"/>
      <c r="B11" s="185"/>
      <c r="C11" s="7" t="s">
        <v>5</v>
      </c>
      <c r="D11" s="7" t="s">
        <v>6</v>
      </c>
      <c r="E11" s="3" t="s">
        <v>7</v>
      </c>
      <c r="F11" s="3" t="s">
        <v>8</v>
      </c>
      <c r="G11" s="3" t="s">
        <v>9</v>
      </c>
      <c r="H11" s="3" t="s">
        <v>10</v>
      </c>
      <c r="I11" s="37" t="s">
        <v>19</v>
      </c>
      <c r="J11" s="38" t="s">
        <v>20</v>
      </c>
      <c r="K11" s="39" t="s">
        <v>21</v>
      </c>
    </row>
    <row r="12" spans="1:11" ht="45">
      <c r="A12" s="40" t="s">
        <v>2</v>
      </c>
      <c r="B12" s="20">
        <v>18</v>
      </c>
      <c r="C12" s="8">
        <v>145.79999999999998</v>
      </c>
      <c r="D12" s="41">
        <v>147.6</v>
      </c>
      <c r="E12" s="8">
        <v>144.5</v>
      </c>
      <c r="F12" s="8">
        <v>127.5</v>
      </c>
      <c r="G12" s="44">
        <v>125.80000000000001</v>
      </c>
      <c r="H12" s="8">
        <v>138.70000000000002</v>
      </c>
      <c r="I12" s="42">
        <f>AVERAGE(C12:H12)</f>
        <v>138.3166666666667</v>
      </c>
      <c r="J12" s="42">
        <f>MAX(C12:H12)</f>
        <v>147.6</v>
      </c>
      <c r="K12" s="8">
        <f>MIN(C12:H12)</f>
        <v>125.80000000000001</v>
      </c>
    </row>
    <row r="13" spans="1:11" ht="15">
      <c r="A13" s="43">
        <v>1</v>
      </c>
      <c r="B13" s="20">
        <v>27</v>
      </c>
      <c r="C13" s="8">
        <v>189</v>
      </c>
      <c r="D13" s="8">
        <v>205.89999999999998</v>
      </c>
      <c r="E13" s="41">
        <v>207.70000000000002</v>
      </c>
      <c r="F13" s="8">
        <v>187.6</v>
      </c>
      <c r="G13" s="8">
        <v>194.3</v>
      </c>
      <c r="H13" s="44">
        <v>184.8</v>
      </c>
      <c r="I13" s="42">
        <f>AVERAGE(C13:H13)</f>
        <v>194.88333333333333</v>
      </c>
      <c r="J13" s="42">
        <f>MAX(C13:H13)</f>
        <v>207.70000000000002</v>
      </c>
      <c r="K13" s="8">
        <f>MIN(C13:H13)</f>
        <v>184.8</v>
      </c>
    </row>
    <row r="14" spans="1:11" ht="15">
      <c r="A14" s="43">
        <v>2</v>
      </c>
      <c r="B14" s="20">
        <v>42</v>
      </c>
      <c r="C14" s="44">
        <v>239.39999999999998</v>
      </c>
      <c r="D14" s="8">
        <v>266.59999999999997</v>
      </c>
      <c r="E14" s="41">
        <v>277.3</v>
      </c>
      <c r="F14" s="41">
        <v>277.3</v>
      </c>
      <c r="G14" s="8">
        <v>253.70000000000002</v>
      </c>
      <c r="H14" s="8">
        <v>253.70000000000002</v>
      </c>
      <c r="I14" s="42">
        <f>AVERAGE(C14:H14)</f>
        <v>261.3333333333333</v>
      </c>
      <c r="J14" s="42">
        <f>MAX(C14:H14)</f>
        <v>277.3</v>
      </c>
      <c r="K14" s="8">
        <f>MIN(C14:H14)</f>
        <v>239.39999999999998</v>
      </c>
    </row>
    <row r="15" spans="1:11" ht="15">
      <c r="A15" s="43">
        <v>3</v>
      </c>
      <c r="B15" s="20">
        <v>54</v>
      </c>
      <c r="C15" s="44">
        <v>286.20000000000005</v>
      </c>
      <c r="D15" s="8">
        <v>306</v>
      </c>
      <c r="E15" s="41">
        <v>312</v>
      </c>
      <c r="F15" s="41">
        <v>312</v>
      </c>
      <c r="G15" s="41">
        <v>312</v>
      </c>
      <c r="H15" s="8">
        <v>307.4</v>
      </c>
      <c r="I15" s="42">
        <f>AVERAGE(C15:H15)</f>
        <v>305.93333333333334</v>
      </c>
      <c r="J15" s="42">
        <f>MAX(C15:H15)</f>
        <v>312</v>
      </c>
      <c r="K15" s="8">
        <f>MIN(C15:H15)</f>
        <v>286.20000000000005</v>
      </c>
    </row>
    <row r="16" spans="1:11" ht="15">
      <c r="A16" s="43">
        <v>4</v>
      </c>
      <c r="B16" s="20">
        <v>71</v>
      </c>
      <c r="C16" s="8">
        <v>355</v>
      </c>
      <c r="D16" s="41">
        <v>382.20000000000005</v>
      </c>
      <c r="E16" s="8">
        <v>367.5</v>
      </c>
      <c r="F16" s="8">
        <v>355.2</v>
      </c>
      <c r="G16" s="8">
        <v>345.59999999999997</v>
      </c>
      <c r="H16" s="44">
        <v>336</v>
      </c>
      <c r="I16" s="42">
        <f>AVERAGE(C16:H16)</f>
        <v>356.9166666666667</v>
      </c>
      <c r="J16" s="42">
        <f>MAX(C16:H16)</f>
        <v>382.20000000000005</v>
      </c>
      <c r="K16" s="8">
        <f>MIN(C16:H16)</f>
        <v>336</v>
      </c>
    </row>
    <row r="17" spans="1:8" ht="15">
      <c r="A17" s="45"/>
      <c r="B17" s="46"/>
      <c r="C17" s="47"/>
      <c r="D17" s="47"/>
      <c r="E17" s="47"/>
      <c r="F17" s="47"/>
      <c r="G17" s="47"/>
      <c r="H17" s="47"/>
    </row>
    <row r="18" spans="1:20" ht="15">
      <c r="A18" s="189" t="s">
        <v>16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1"/>
    </row>
    <row r="19" spans="1:20" ht="15">
      <c r="A19" s="186" t="s">
        <v>17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8"/>
    </row>
    <row r="20" spans="1:29" ht="15">
      <c r="A20" s="182"/>
      <c r="B20" s="182"/>
      <c r="C20" s="183" t="s">
        <v>5</v>
      </c>
      <c r="D20" s="183"/>
      <c r="E20" s="183"/>
      <c r="F20" s="183" t="s">
        <v>6</v>
      </c>
      <c r="G20" s="183"/>
      <c r="H20" s="183"/>
      <c r="I20" s="183" t="s">
        <v>14</v>
      </c>
      <c r="J20" s="183"/>
      <c r="K20" s="183"/>
      <c r="L20" s="183" t="s">
        <v>8</v>
      </c>
      <c r="M20" s="183"/>
      <c r="N20" s="183"/>
      <c r="O20" s="183" t="s">
        <v>9</v>
      </c>
      <c r="P20" s="183"/>
      <c r="Q20" s="183"/>
      <c r="R20" s="183" t="s">
        <v>15</v>
      </c>
      <c r="S20" s="183"/>
      <c r="T20" s="183"/>
      <c r="U20" s="185" t="s">
        <v>19</v>
      </c>
      <c r="V20" s="185"/>
      <c r="W20" s="185"/>
      <c r="X20" s="185" t="s">
        <v>20</v>
      </c>
      <c r="Y20" s="185"/>
      <c r="Z20" s="185"/>
      <c r="AA20" s="183" t="s">
        <v>21</v>
      </c>
      <c r="AB20" s="183"/>
      <c r="AC20" s="183"/>
    </row>
    <row r="21" spans="1:29" s="52" customFormat="1" ht="30.75">
      <c r="A21" s="182"/>
      <c r="B21" s="182"/>
      <c r="C21" s="26" t="s">
        <v>11</v>
      </c>
      <c r="D21" s="26" t="s">
        <v>13</v>
      </c>
      <c r="E21" s="26" t="s">
        <v>12</v>
      </c>
      <c r="F21" s="26" t="s">
        <v>11</v>
      </c>
      <c r="G21" s="26" t="s">
        <v>13</v>
      </c>
      <c r="H21" s="26" t="s">
        <v>12</v>
      </c>
      <c r="I21" s="26" t="s">
        <v>11</v>
      </c>
      <c r="J21" s="26" t="s">
        <v>13</v>
      </c>
      <c r="K21" s="26" t="s">
        <v>12</v>
      </c>
      <c r="L21" s="26" t="s">
        <v>11</v>
      </c>
      <c r="M21" s="26" t="s">
        <v>13</v>
      </c>
      <c r="N21" s="26" t="s">
        <v>12</v>
      </c>
      <c r="O21" s="26" t="s">
        <v>11</v>
      </c>
      <c r="P21" s="26" t="s">
        <v>13</v>
      </c>
      <c r="Q21" s="26" t="s">
        <v>12</v>
      </c>
      <c r="R21" s="26" t="s">
        <v>11</v>
      </c>
      <c r="S21" s="26" t="s">
        <v>13</v>
      </c>
      <c r="T21" s="26" t="s">
        <v>12</v>
      </c>
      <c r="U21" s="48" t="s">
        <v>11</v>
      </c>
      <c r="V21" s="49" t="s">
        <v>13</v>
      </c>
      <c r="W21" s="50" t="s">
        <v>12</v>
      </c>
      <c r="X21" s="48" t="s">
        <v>11</v>
      </c>
      <c r="Y21" s="49" t="s">
        <v>13</v>
      </c>
      <c r="Z21" s="50" t="s">
        <v>12</v>
      </c>
      <c r="AA21" s="51" t="s">
        <v>11</v>
      </c>
      <c r="AB21" s="51" t="s">
        <v>13</v>
      </c>
      <c r="AC21" s="51" t="s">
        <v>12</v>
      </c>
    </row>
    <row r="22" spans="1:29" ht="45">
      <c r="A22" s="40" t="s">
        <v>2</v>
      </c>
      <c r="B22" s="20">
        <v>18</v>
      </c>
      <c r="C22" s="8">
        <v>7.8</v>
      </c>
      <c r="D22" s="8">
        <v>1.8</v>
      </c>
      <c r="E22" s="8">
        <v>9.6</v>
      </c>
      <c r="F22" s="8">
        <v>8.2</v>
      </c>
      <c r="G22" s="8">
        <v>2</v>
      </c>
      <c r="H22" s="8">
        <v>10.2</v>
      </c>
      <c r="I22" s="8">
        <v>8.3</v>
      </c>
      <c r="J22" s="8">
        <v>2</v>
      </c>
      <c r="K22" s="8">
        <v>10.3</v>
      </c>
      <c r="L22" s="8">
        <v>8.9</v>
      </c>
      <c r="M22" s="8">
        <v>2</v>
      </c>
      <c r="N22" s="8">
        <v>10.9</v>
      </c>
      <c r="O22" s="8">
        <v>9</v>
      </c>
      <c r="P22" s="8">
        <v>2</v>
      </c>
      <c r="Q22" s="8">
        <v>11</v>
      </c>
      <c r="R22" s="8">
        <v>7.8</v>
      </c>
      <c r="S22" s="8">
        <v>2</v>
      </c>
      <c r="T22" s="8">
        <v>9.8</v>
      </c>
      <c r="U22" s="32">
        <f>AVERAGE(C22,F22,I22,L22,O22,R22)</f>
        <v>8.333333333333334</v>
      </c>
      <c r="V22" s="33">
        <f>AVERAGE(D22,G22,J22,M22,P22,S22)</f>
        <v>1.9666666666666668</v>
      </c>
      <c r="W22" s="34">
        <f>AVERAGE(E22,H22,K22,N22,Q22,T22)</f>
        <v>10.299999999999999</v>
      </c>
      <c r="X22" s="32">
        <f>MAX(C22,F22,I22,L22,O22,R22)</f>
        <v>9</v>
      </c>
      <c r="Y22" s="33">
        <f>MAX(D22,G22,J22,M22,P22,S22)</f>
        <v>2</v>
      </c>
      <c r="Z22" s="34">
        <f>MAX(E22,H22,K22,N22,Q22,T22)</f>
        <v>11</v>
      </c>
      <c r="AA22" s="8">
        <f>MIN(C22,F22,I22,L22,O22,R22)</f>
        <v>7.8</v>
      </c>
      <c r="AB22" s="8">
        <f>MIN(D22,G22,J22,M22,P22,S22)</f>
        <v>1.8</v>
      </c>
      <c r="AC22" s="8">
        <f>MIN(E22,H22,K22,N22,Q22,T22)</f>
        <v>9.6</v>
      </c>
    </row>
    <row r="23" spans="1:29" ht="15">
      <c r="A23" s="43">
        <v>1</v>
      </c>
      <c r="B23" s="20">
        <v>27</v>
      </c>
      <c r="C23" s="8">
        <v>6.9</v>
      </c>
      <c r="D23" s="8">
        <v>2</v>
      </c>
      <c r="E23" s="8">
        <v>8.9</v>
      </c>
      <c r="F23" s="8">
        <v>6.8</v>
      </c>
      <c r="G23" s="8">
        <v>2.1</v>
      </c>
      <c r="H23" s="8">
        <v>8.9</v>
      </c>
      <c r="I23" s="8">
        <v>6.7</v>
      </c>
      <c r="J23" s="8">
        <v>2.2</v>
      </c>
      <c r="K23" s="8">
        <v>8.9</v>
      </c>
      <c r="L23" s="8">
        <v>7</v>
      </c>
      <c r="M23" s="8">
        <v>2</v>
      </c>
      <c r="N23" s="8">
        <v>9</v>
      </c>
      <c r="O23" s="8">
        <v>7</v>
      </c>
      <c r="P23" s="8">
        <v>2.2</v>
      </c>
      <c r="Q23" s="8">
        <v>9.2</v>
      </c>
      <c r="R23" s="8">
        <v>6.6</v>
      </c>
      <c r="S23" s="8">
        <v>2.1</v>
      </c>
      <c r="T23" s="8">
        <v>8.7</v>
      </c>
      <c r="U23" s="32">
        <f aca="true" t="shared" si="0" ref="U23:W26">AVERAGE(C23,F23,I23,L23,O23,R23)</f>
        <v>6.833333333333333</v>
      </c>
      <c r="V23" s="33">
        <f t="shared" si="0"/>
        <v>2.1</v>
      </c>
      <c r="W23" s="34">
        <f t="shared" si="0"/>
        <v>8.933333333333335</v>
      </c>
      <c r="X23" s="32">
        <f aca="true" t="shared" si="1" ref="X23:Z26">MAX(C23,F23,I23,L23,O23,R23)</f>
        <v>7</v>
      </c>
      <c r="Y23" s="33">
        <f t="shared" si="1"/>
        <v>2.2</v>
      </c>
      <c r="Z23" s="34">
        <f t="shared" si="1"/>
        <v>9.2</v>
      </c>
      <c r="AA23" s="8">
        <f aca="true" t="shared" si="2" ref="AA23:AC26">MIN(C23,F23,I23,L23,O23,R23)</f>
        <v>6.6</v>
      </c>
      <c r="AB23" s="8">
        <f t="shared" si="2"/>
        <v>2</v>
      </c>
      <c r="AC23" s="8">
        <f t="shared" si="2"/>
        <v>8.7</v>
      </c>
    </row>
    <row r="24" spans="1:29" ht="15">
      <c r="A24" s="43">
        <v>2</v>
      </c>
      <c r="B24" s="20">
        <v>42</v>
      </c>
      <c r="C24" s="8">
        <v>5.9</v>
      </c>
      <c r="D24" s="8">
        <v>2</v>
      </c>
      <c r="E24" s="8">
        <v>7.9</v>
      </c>
      <c r="F24" s="8">
        <v>5.7</v>
      </c>
      <c r="G24" s="8">
        <v>2</v>
      </c>
      <c r="H24" s="8">
        <v>7.7</v>
      </c>
      <c r="I24" s="8">
        <v>5.7</v>
      </c>
      <c r="J24" s="8">
        <v>2</v>
      </c>
      <c r="K24" s="8">
        <v>7.7</v>
      </c>
      <c r="L24" s="8">
        <v>5.7</v>
      </c>
      <c r="M24" s="8">
        <v>2</v>
      </c>
      <c r="N24" s="8">
        <v>7.7</v>
      </c>
      <c r="O24" s="8">
        <v>5.8</v>
      </c>
      <c r="P24" s="8">
        <v>2.3</v>
      </c>
      <c r="Q24" s="8">
        <v>8.1</v>
      </c>
      <c r="R24" s="8">
        <v>5.6</v>
      </c>
      <c r="S24" s="8">
        <v>2.1</v>
      </c>
      <c r="T24" s="8">
        <v>7.699999999999999</v>
      </c>
      <c r="U24" s="32">
        <f t="shared" si="0"/>
        <v>5.733333333333333</v>
      </c>
      <c r="V24" s="33">
        <f t="shared" si="0"/>
        <v>2.066666666666667</v>
      </c>
      <c r="W24" s="34">
        <f t="shared" si="0"/>
        <v>7.8</v>
      </c>
      <c r="X24" s="32">
        <f t="shared" si="1"/>
        <v>5.9</v>
      </c>
      <c r="Y24" s="33">
        <f t="shared" si="1"/>
        <v>2.3</v>
      </c>
      <c r="Z24" s="34">
        <f t="shared" si="1"/>
        <v>8.1</v>
      </c>
      <c r="AA24" s="8">
        <f t="shared" si="2"/>
        <v>5.6</v>
      </c>
      <c r="AB24" s="8">
        <f t="shared" si="2"/>
        <v>2</v>
      </c>
      <c r="AC24" s="8">
        <f t="shared" si="2"/>
        <v>7.699999999999999</v>
      </c>
    </row>
    <row r="25" spans="1:29" ht="15">
      <c r="A25" s="43">
        <v>3</v>
      </c>
      <c r="B25" s="20">
        <v>54</v>
      </c>
      <c r="C25" s="8">
        <v>5.7</v>
      </c>
      <c r="D25" s="8">
        <v>2</v>
      </c>
      <c r="E25" s="8">
        <v>7.7</v>
      </c>
      <c r="F25" s="8">
        <v>5.2</v>
      </c>
      <c r="G25" s="8">
        <v>2</v>
      </c>
      <c r="H25" s="8">
        <v>7.2</v>
      </c>
      <c r="I25" s="8">
        <v>5.1</v>
      </c>
      <c r="J25" s="8">
        <v>2.1</v>
      </c>
      <c r="K25" s="8">
        <v>7.199999999999999</v>
      </c>
      <c r="L25" s="8">
        <v>5.2</v>
      </c>
      <c r="M25" s="8">
        <v>2.1</v>
      </c>
      <c r="N25" s="8">
        <v>7.300000000000001</v>
      </c>
      <c r="O25" s="8">
        <v>5.6</v>
      </c>
      <c r="P25" s="8">
        <v>2.3</v>
      </c>
      <c r="Q25" s="8">
        <v>7.8999999999999995</v>
      </c>
      <c r="R25" s="8">
        <v>5.4</v>
      </c>
      <c r="S25" s="8">
        <v>2</v>
      </c>
      <c r="T25" s="8">
        <v>7.4</v>
      </c>
      <c r="U25" s="32">
        <f t="shared" si="0"/>
        <v>5.366666666666666</v>
      </c>
      <c r="V25" s="33">
        <f t="shared" si="0"/>
        <v>2.0833333333333335</v>
      </c>
      <c r="W25" s="34">
        <f t="shared" si="0"/>
        <v>7.45</v>
      </c>
      <c r="X25" s="32">
        <f t="shared" si="1"/>
        <v>5.7</v>
      </c>
      <c r="Y25" s="33">
        <f t="shared" si="1"/>
        <v>2.3</v>
      </c>
      <c r="Z25" s="34">
        <f t="shared" si="1"/>
        <v>7.8999999999999995</v>
      </c>
      <c r="AA25" s="8">
        <f t="shared" si="2"/>
        <v>5.1</v>
      </c>
      <c r="AB25" s="8">
        <f t="shared" si="2"/>
        <v>2</v>
      </c>
      <c r="AC25" s="8">
        <f t="shared" si="2"/>
        <v>7.199999999999999</v>
      </c>
    </row>
    <row r="26" spans="1:29" ht="15">
      <c r="A26" s="43">
        <v>4</v>
      </c>
      <c r="B26" s="20">
        <v>71</v>
      </c>
      <c r="C26" s="8">
        <v>4.7</v>
      </c>
      <c r="D26" s="8">
        <v>2.1</v>
      </c>
      <c r="E26" s="8">
        <v>6.800000000000001</v>
      </c>
      <c r="F26" s="8">
        <v>5.2</v>
      </c>
      <c r="G26" s="8">
        <v>2.1</v>
      </c>
      <c r="H26" s="8">
        <v>7.300000000000001</v>
      </c>
      <c r="I26" s="8">
        <v>5.1</v>
      </c>
      <c r="J26" s="8">
        <v>2.2</v>
      </c>
      <c r="K26" s="8">
        <v>7.3</v>
      </c>
      <c r="L26" s="8">
        <v>5.1</v>
      </c>
      <c r="M26" s="8">
        <v>2.1</v>
      </c>
      <c r="N26" s="8">
        <v>7.199999999999999</v>
      </c>
      <c r="O26" s="8">
        <v>5.1</v>
      </c>
      <c r="P26" s="8">
        <v>2.2</v>
      </c>
      <c r="Q26" s="8">
        <v>7.3</v>
      </c>
      <c r="R26" s="8">
        <v>4.8</v>
      </c>
      <c r="S26" s="8">
        <v>1.9</v>
      </c>
      <c r="T26" s="8">
        <v>6.699999999999999</v>
      </c>
      <c r="U26" s="32">
        <f t="shared" si="0"/>
        <v>5.000000000000001</v>
      </c>
      <c r="V26" s="33">
        <f t="shared" si="0"/>
        <v>2.1</v>
      </c>
      <c r="W26" s="34">
        <f t="shared" si="0"/>
        <v>7.099999999999999</v>
      </c>
      <c r="X26" s="32">
        <f t="shared" si="1"/>
        <v>5.2</v>
      </c>
      <c r="Y26" s="33">
        <f t="shared" si="1"/>
        <v>2.2</v>
      </c>
      <c r="Z26" s="34">
        <f t="shared" si="1"/>
        <v>7.300000000000001</v>
      </c>
      <c r="AA26" s="8">
        <f t="shared" si="2"/>
        <v>4.7</v>
      </c>
      <c r="AB26" s="8">
        <f t="shared" si="2"/>
        <v>1.9</v>
      </c>
      <c r="AC26" s="8">
        <f t="shared" si="2"/>
        <v>6.699999999999999</v>
      </c>
    </row>
    <row r="28" spans="1:20" ht="15">
      <c r="A28" s="186" t="s">
        <v>18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8"/>
    </row>
    <row r="29" spans="1:29" ht="15">
      <c r="A29" s="182"/>
      <c r="B29" s="182"/>
      <c r="C29" s="183" t="s">
        <v>5</v>
      </c>
      <c r="D29" s="183"/>
      <c r="E29" s="183"/>
      <c r="F29" s="183" t="s">
        <v>6</v>
      </c>
      <c r="G29" s="183"/>
      <c r="H29" s="183"/>
      <c r="I29" s="183" t="s">
        <v>14</v>
      </c>
      <c r="J29" s="183"/>
      <c r="K29" s="183"/>
      <c r="L29" s="183" t="s">
        <v>8</v>
      </c>
      <c r="M29" s="183"/>
      <c r="N29" s="183"/>
      <c r="O29" s="183" t="s">
        <v>9</v>
      </c>
      <c r="P29" s="183"/>
      <c r="Q29" s="183"/>
      <c r="R29" s="183" t="s">
        <v>15</v>
      </c>
      <c r="S29" s="183"/>
      <c r="T29" s="183"/>
      <c r="U29" s="185" t="s">
        <v>19</v>
      </c>
      <c r="V29" s="185"/>
      <c r="W29" s="185"/>
      <c r="X29" s="185" t="s">
        <v>20</v>
      </c>
      <c r="Y29" s="185"/>
      <c r="Z29" s="185"/>
      <c r="AA29" s="183" t="s">
        <v>21</v>
      </c>
      <c r="AB29" s="183"/>
      <c r="AC29" s="183"/>
    </row>
    <row r="30" spans="1:29" s="52" customFormat="1" ht="30.75">
      <c r="A30" s="182"/>
      <c r="B30" s="182"/>
      <c r="C30" s="26" t="s">
        <v>11</v>
      </c>
      <c r="D30" s="26" t="s">
        <v>13</v>
      </c>
      <c r="E30" s="26" t="s">
        <v>12</v>
      </c>
      <c r="F30" s="26" t="s">
        <v>11</v>
      </c>
      <c r="G30" s="26" t="s">
        <v>13</v>
      </c>
      <c r="H30" s="26" t="s">
        <v>12</v>
      </c>
      <c r="I30" s="26" t="s">
        <v>11</v>
      </c>
      <c r="J30" s="26" t="s">
        <v>13</v>
      </c>
      <c r="K30" s="26" t="s">
        <v>12</v>
      </c>
      <c r="L30" s="26" t="s">
        <v>11</v>
      </c>
      <c r="M30" s="26" t="s">
        <v>13</v>
      </c>
      <c r="N30" s="26" t="s">
        <v>12</v>
      </c>
      <c r="O30" s="26" t="s">
        <v>11</v>
      </c>
      <c r="P30" s="26" t="s">
        <v>13</v>
      </c>
      <c r="Q30" s="26" t="s">
        <v>12</v>
      </c>
      <c r="R30" s="26" t="s">
        <v>11</v>
      </c>
      <c r="S30" s="26" t="s">
        <v>13</v>
      </c>
      <c r="T30" s="26" t="s">
        <v>12</v>
      </c>
      <c r="U30" s="48" t="s">
        <v>11</v>
      </c>
      <c r="V30" s="49" t="s">
        <v>13</v>
      </c>
      <c r="W30" s="50" t="s">
        <v>12</v>
      </c>
      <c r="X30" s="48" t="s">
        <v>11</v>
      </c>
      <c r="Y30" s="49" t="s">
        <v>13</v>
      </c>
      <c r="Z30" s="50" t="s">
        <v>12</v>
      </c>
      <c r="AA30" s="51" t="s">
        <v>11</v>
      </c>
      <c r="AB30" s="51" t="s">
        <v>13</v>
      </c>
      <c r="AC30" s="51" t="s">
        <v>12</v>
      </c>
    </row>
    <row r="31" spans="1:29" ht="45">
      <c r="A31" s="40" t="s">
        <v>2</v>
      </c>
      <c r="B31" s="20">
        <v>18</v>
      </c>
      <c r="C31" s="7">
        <v>6.6</v>
      </c>
      <c r="D31" s="7">
        <v>1.5</v>
      </c>
      <c r="E31" s="7">
        <v>8.1</v>
      </c>
      <c r="F31" s="7">
        <v>6.7</v>
      </c>
      <c r="G31" s="7">
        <v>1.5</v>
      </c>
      <c r="H31" s="7">
        <v>8.2</v>
      </c>
      <c r="I31" s="7">
        <v>6.9</v>
      </c>
      <c r="J31" s="7">
        <v>1.6</v>
      </c>
      <c r="K31" s="7">
        <v>8.5</v>
      </c>
      <c r="L31" s="7">
        <v>5.9</v>
      </c>
      <c r="M31" s="7">
        <v>1.6</v>
      </c>
      <c r="N31" s="7">
        <v>7.5</v>
      </c>
      <c r="O31" s="7">
        <v>5.8</v>
      </c>
      <c r="P31" s="7">
        <v>1.6</v>
      </c>
      <c r="Q31" s="7">
        <v>7.4</v>
      </c>
      <c r="R31" s="7">
        <v>5.7</v>
      </c>
      <c r="S31" s="7">
        <v>1.6</v>
      </c>
      <c r="T31" s="7">
        <v>7.300000000000001</v>
      </c>
      <c r="U31" s="32">
        <f aca="true" t="shared" si="3" ref="U31:W35">AVERAGE(C31,F31,I31,L31,O31,R31)</f>
        <v>6.266666666666667</v>
      </c>
      <c r="V31" s="33">
        <f t="shared" si="3"/>
        <v>1.5666666666666664</v>
      </c>
      <c r="W31" s="34">
        <f t="shared" si="3"/>
        <v>7.833333333333333</v>
      </c>
      <c r="X31" s="32">
        <f aca="true" t="shared" si="4" ref="X31:Z35">MAX(C31,F31,I31,L31,O31,R31)</f>
        <v>6.9</v>
      </c>
      <c r="Y31" s="33">
        <f t="shared" si="4"/>
        <v>1.6</v>
      </c>
      <c r="Z31" s="34">
        <f t="shared" si="4"/>
        <v>8.5</v>
      </c>
      <c r="AA31" s="8">
        <f aca="true" t="shared" si="5" ref="AA31:AC35">MIN(C31,F31,I31,L31,O31,R31)</f>
        <v>5.7</v>
      </c>
      <c r="AB31" s="8">
        <f t="shared" si="5"/>
        <v>1.5</v>
      </c>
      <c r="AC31" s="8">
        <f t="shared" si="5"/>
        <v>7.300000000000001</v>
      </c>
    </row>
    <row r="32" spans="1:29" ht="15">
      <c r="A32" s="43">
        <v>1</v>
      </c>
      <c r="B32" s="20">
        <v>27</v>
      </c>
      <c r="C32" s="7">
        <v>5.4</v>
      </c>
      <c r="D32" s="7">
        <v>1.6</v>
      </c>
      <c r="E32" s="7">
        <v>7</v>
      </c>
      <c r="F32" s="7">
        <v>5.5</v>
      </c>
      <c r="G32" s="7">
        <v>1.6</v>
      </c>
      <c r="H32" s="7">
        <v>7.1</v>
      </c>
      <c r="I32" s="7">
        <v>5</v>
      </c>
      <c r="J32" s="7">
        <v>1.7</v>
      </c>
      <c r="K32" s="7">
        <v>6.7</v>
      </c>
      <c r="L32" s="7">
        <v>5</v>
      </c>
      <c r="M32" s="7">
        <v>1.7</v>
      </c>
      <c r="N32" s="7">
        <v>6.7</v>
      </c>
      <c r="O32" s="7">
        <v>5</v>
      </c>
      <c r="P32" s="7">
        <v>1.7</v>
      </c>
      <c r="Q32" s="7">
        <v>6.7</v>
      </c>
      <c r="R32" s="7">
        <v>4.9</v>
      </c>
      <c r="S32" s="7">
        <v>1.7</v>
      </c>
      <c r="T32" s="7">
        <v>6.6000000000000005</v>
      </c>
      <c r="U32" s="32">
        <f t="shared" si="3"/>
        <v>5.133333333333333</v>
      </c>
      <c r="V32" s="33">
        <f t="shared" si="3"/>
        <v>1.6666666666666667</v>
      </c>
      <c r="W32" s="34">
        <f t="shared" si="3"/>
        <v>6.800000000000001</v>
      </c>
      <c r="X32" s="32">
        <f t="shared" si="4"/>
        <v>5.5</v>
      </c>
      <c r="Y32" s="33">
        <f t="shared" si="4"/>
        <v>1.7</v>
      </c>
      <c r="Z32" s="34">
        <f t="shared" si="4"/>
        <v>7.1</v>
      </c>
      <c r="AA32" s="8">
        <f t="shared" si="5"/>
        <v>4.9</v>
      </c>
      <c r="AB32" s="8">
        <f t="shared" si="5"/>
        <v>1.6</v>
      </c>
      <c r="AC32" s="8">
        <f t="shared" si="5"/>
        <v>6.6000000000000005</v>
      </c>
    </row>
    <row r="33" spans="1:29" ht="15">
      <c r="A33" s="43">
        <v>2</v>
      </c>
      <c r="B33" s="20">
        <v>42</v>
      </c>
      <c r="C33" s="7">
        <v>4.1</v>
      </c>
      <c r="D33" s="7">
        <v>1.6</v>
      </c>
      <c r="E33" s="7">
        <v>5.699999999999999</v>
      </c>
      <c r="F33" s="7">
        <v>4.6</v>
      </c>
      <c r="G33" s="7">
        <v>1.6</v>
      </c>
      <c r="H33" s="7">
        <v>6.199999999999999</v>
      </c>
      <c r="I33" s="7">
        <v>4.2</v>
      </c>
      <c r="J33" s="7">
        <v>1.7</v>
      </c>
      <c r="K33" s="7">
        <v>5.9</v>
      </c>
      <c r="L33" s="7">
        <v>4.2</v>
      </c>
      <c r="M33" s="7">
        <v>1.7</v>
      </c>
      <c r="N33" s="7">
        <v>5.9</v>
      </c>
      <c r="O33" s="7">
        <v>4.2</v>
      </c>
      <c r="P33" s="7">
        <v>1.7</v>
      </c>
      <c r="Q33" s="7">
        <v>5.9</v>
      </c>
      <c r="R33" s="7">
        <v>4.2</v>
      </c>
      <c r="S33" s="7">
        <v>1.7</v>
      </c>
      <c r="T33" s="7">
        <v>5.9</v>
      </c>
      <c r="U33" s="32">
        <f t="shared" si="3"/>
        <v>4.249999999999999</v>
      </c>
      <c r="V33" s="33">
        <f t="shared" si="3"/>
        <v>1.6666666666666667</v>
      </c>
      <c r="W33" s="34">
        <f t="shared" si="3"/>
        <v>5.916666666666665</v>
      </c>
      <c r="X33" s="32">
        <f t="shared" si="4"/>
        <v>4.6</v>
      </c>
      <c r="Y33" s="33">
        <f t="shared" si="4"/>
        <v>1.7</v>
      </c>
      <c r="Z33" s="34">
        <f t="shared" si="4"/>
        <v>6.199999999999999</v>
      </c>
      <c r="AA33" s="8">
        <f t="shared" si="5"/>
        <v>4.1</v>
      </c>
      <c r="AB33" s="8">
        <f t="shared" si="5"/>
        <v>1.6</v>
      </c>
      <c r="AC33" s="8">
        <f t="shared" si="5"/>
        <v>5.699999999999999</v>
      </c>
    </row>
    <row r="34" spans="1:29" ht="15">
      <c r="A34" s="43">
        <v>3</v>
      </c>
      <c r="B34" s="20">
        <v>54</v>
      </c>
      <c r="C34" s="7">
        <v>3.7</v>
      </c>
      <c r="D34" s="7">
        <v>1.6</v>
      </c>
      <c r="E34" s="7">
        <v>5.300000000000001</v>
      </c>
      <c r="F34" s="7">
        <v>3.5</v>
      </c>
      <c r="G34" s="7">
        <v>1.6</v>
      </c>
      <c r="H34" s="7">
        <v>5.1</v>
      </c>
      <c r="I34" s="7">
        <v>3.6</v>
      </c>
      <c r="J34" s="7">
        <v>1.6</v>
      </c>
      <c r="K34" s="7">
        <v>5.2</v>
      </c>
      <c r="L34" s="7">
        <v>3.6</v>
      </c>
      <c r="M34" s="7">
        <v>1.6</v>
      </c>
      <c r="N34" s="7">
        <v>5.2</v>
      </c>
      <c r="O34" s="7">
        <v>3.6</v>
      </c>
      <c r="P34" s="7">
        <v>1.6</v>
      </c>
      <c r="Q34" s="7">
        <v>5.2</v>
      </c>
      <c r="R34" s="7">
        <v>3.6</v>
      </c>
      <c r="S34" s="7">
        <v>1.7</v>
      </c>
      <c r="T34" s="7">
        <v>5.3</v>
      </c>
      <c r="U34" s="32">
        <f t="shared" si="3"/>
        <v>3.6</v>
      </c>
      <c r="V34" s="33">
        <f t="shared" si="3"/>
        <v>1.6166666666666665</v>
      </c>
      <c r="W34" s="34">
        <f t="shared" si="3"/>
        <v>5.216666666666667</v>
      </c>
      <c r="X34" s="32">
        <f t="shared" si="4"/>
        <v>3.7</v>
      </c>
      <c r="Y34" s="33">
        <f t="shared" si="4"/>
        <v>1.7</v>
      </c>
      <c r="Z34" s="34">
        <f t="shared" si="4"/>
        <v>5.300000000000001</v>
      </c>
      <c r="AA34" s="8">
        <f t="shared" si="5"/>
        <v>3.5</v>
      </c>
      <c r="AB34" s="8">
        <f t="shared" si="5"/>
        <v>1.6</v>
      </c>
      <c r="AC34" s="8">
        <f t="shared" si="5"/>
        <v>5.1</v>
      </c>
    </row>
    <row r="35" spans="1:29" ht="15">
      <c r="A35" s="43">
        <v>4</v>
      </c>
      <c r="B35" s="20">
        <v>71</v>
      </c>
      <c r="C35" s="7">
        <v>3.5</v>
      </c>
      <c r="D35" s="7">
        <v>1.5</v>
      </c>
      <c r="E35" s="7">
        <v>5</v>
      </c>
      <c r="F35" s="7">
        <v>3.4</v>
      </c>
      <c r="G35" s="7">
        <v>1.5</v>
      </c>
      <c r="H35" s="7">
        <v>4.9</v>
      </c>
      <c r="I35" s="7">
        <v>3.3</v>
      </c>
      <c r="J35" s="7">
        <v>1.6</v>
      </c>
      <c r="K35" s="7">
        <v>4.9</v>
      </c>
      <c r="L35" s="7">
        <v>3.3</v>
      </c>
      <c r="M35" s="7">
        <v>1.5</v>
      </c>
      <c r="N35" s="7">
        <v>4.8</v>
      </c>
      <c r="O35" s="7">
        <v>3.3</v>
      </c>
      <c r="P35" s="7">
        <v>1.5</v>
      </c>
      <c r="Q35" s="7">
        <v>4.8</v>
      </c>
      <c r="R35" s="7">
        <v>3.3</v>
      </c>
      <c r="S35" s="7">
        <v>1.5</v>
      </c>
      <c r="T35" s="7">
        <v>4.8</v>
      </c>
      <c r="U35" s="32">
        <f t="shared" si="3"/>
        <v>3.35</v>
      </c>
      <c r="V35" s="33">
        <f t="shared" si="3"/>
        <v>1.5166666666666666</v>
      </c>
      <c r="W35" s="34">
        <f t="shared" si="3"/>
        <v>4.866666666666667</v>
      </c>
      <c r="X35" s="32">
        <f t="shared" si="4"/>
        <v>3.5</v>
      </c>
      <c r="Y35" s="33">
        <f t="shared" si="4"/>
        <v>1.6</v>
      </c>
      <c r="Z35" s="34">
        <f t="shared" si="4"/>
        <v>5</v>
      </c>
      <c r="AA35" s="8">
        <f t="shared" si="5"/>
        <v>3.3</v>
      </c>
      <c r="AB35" s="8">
        <f t="shared" si="5"/>
        <v>1.5</v>
      </c>
      <c r="AC35" s="8">
        <f t="shared" si="5"/>
        <v>4.8</v>
      </c>
    </row>
    <row r="38" spans="1:6" ht="15">
      <c r="A38" s="53"/>
      <c r="B38" s="54"/>
      <c r="C38" s="55"/>
      <c r="D38" s="55"/>
      <c r="E38" s="55"/>
      <c r="F38" s="52"/>
    </row>
    <row r="39" spans="1:2" ht="15">
      <c r="A39" s="53"/>
      <c r="B39" s="56"/>
    </row>
    <row r="40" ht="15">
      <c r="B40" s="56"/>
    </row>
    <row r="41" ht="15">
      <c r="B41" s="56"/>
    </row>
    <row r="42" ht="15">
      <c r="B42" s="56"/>
    </row>
    <row r="43" ht="15">
      <c r="B43" s="56"/>
    </row>
  </sheetData>
  <sheetProtection/>
  <mergeCells count="28">
    <mergeCell ref="F29:H29"/>
    <mergeCell ref="U20:W20"/>
    <mergeCell ref="X20:Z20"/>
    <mergeCell ref="AA20:AC20"/>
    <mergeCell ref="U29:W29"/>
    <mergeCell ref="X29:Z29"/>
    <mergeCell ref="AA29:AC29"/>
    <mergeCell ref="I20:K20"/>
    <mergeCell ref="A1:H1"/>
    <mergeCell ref="A2:H2"/>
    <mergeCell ref="A3:B3"/>
    <mergeCell ref="A10:H10"/>
    <mergeCell ref="A11:B11"/>
    <mergeCell ref="A28:T28"/>
    <mergeCell ref="A18:T18"/>
    <mergeCell ref="A19:T19"/>
    <mergeCell ref="C20:E20"/>
    <mergeCell ref="F20:H20"/>
    <mergeCell ref="A20:B21"/>
    <mergeCell ref="I29:K29"/>
    <mergeCell ref="L29:N29"/>
    <mergeCell ref="O29:Q29"/>
    <mergeCell ref="R29:T29"/>
    <mergeCell ref="L20:N20"/>
    <mergeCell ref="O20:Q20"/>
    <mergeCell ref="R20:T20"/>
    <mergeCell ref="A29:B30"/>
    <mergeCell ref="C29:E29"/>
  </mergeCells>
  <printOptions/>
  <pageMargins left="0.7" right="0.7" top="0.75" bottom="0.75" header="0.3" footer="0.3"/>
  <pageSetup horizontalDpi="600" verticalDpi="600" orientation="portrait" paperSize="9" r:id="rId1"/>
  <ignoredErrors>
    <ignoredError sqref="I4:K8 I12:K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zoomScale="144" zoomScaleNormal="144" zoomScalePageLayoutView="0" workbookViewId="0" topLeftCell="A2">
      <selection activeCell="I6" sqref="I6"/>
    </sheetView>
  </sheetViews>
  <sheetFormatPr defaultColWidth="9.140625" defaultRowHeight="15"/>
  <cols>
    <col min="1" max="1" width="5.8515625" style="15" customWidth="1"/>
    <col min="2" max="2" width="3.28125" style="15" customWidth="1"/>
    <col min="3" max="4" width="8.28125" style="1" customWidth="1"/>
    <col min="5" max="5" width="8.140625" style="1" customWidth="1"/>
    <col min="6" max="8" width="8.7109375" style="1" customWidth="1"/>
    <col min="9" max="11" width="8.7109375" style="15" customWidth="1"/>
    <col min="12" max="20" width="8.7109375" style="1" customWidth="1"/>
    <col min="21" max="21" width="6.140625" style="1" customWidth="1"/>
    <col min="22" max="22" width="7.140625" style="1" customWidth="1"/>
    <col min="23" max="23" width="5.8515625" style="1" customWidth="1"/>
    <col min="24" max="16384" width="8.7109375" style="1" customWidth="1"/>
  </cols>
  <sheetData>
    <row r="1" spans="1:8" ht="15">
      <c r="A1" s="184" t="s">
        <v>4</v>
      </c>
      <c r="B1" s="184"/>
      <c r="C1" s="184"/>
      <c r="D1" s="184"/>
      <c r="E1" s="184"/>
      <c r="F1" s="184"/>
      <c r="G1" s="184"/>
      <c r="H1" s="184"/>
    </row>
    <row r="2" spans="1:11" ht="15">
      <c r="A2" s="183"/>
      <c r="B2" s="183"/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7" t="s">
        <v>19</v>
      </c>
      <c r="J2" s="17" t="s">
        <v>20</v>
      </c>
      <c r="K2" s="18" t="s">
        <v>21</v>
      </c>
    </row>
    <row r="3" spans="1:11" ht="30.75">
      <c r="A3" s="19" t="s">
        <v>2</v>
      </c>
      <c r="B3" s="20">
        <v>17</v>
      </c>
      <c r="C3" s="21">
        <v>217.60000000000002</v>
      </c>
      <c r="D3" s="22">
        <v>226.1</v>
      </c>
      <c r="E3" s="22">
        <v>226.1</v>
      </c>
      <c r="F3" s="16">
        <v>224.39999999999998</v>
      </c>
      <c r="G3" s="16">
        <v>219.3</v>
      </c>
      <c r="H3" s="16">
        <v>222.7</v>
      </c>
      <c r="I3" s="23">
        <f>AVERAGE(C3:H3)</f>
        <v>222.70000000000002</v>
      </c>
      <c r="J3" s="24">
        <f>MAX(C3:H3)</f>
        <v>226.1</v>
      </c>
      <c r="K3" s="3">
        <f>MIN(C3:H3)</f>
        <v>217.60000000000002</v>
      </c>
    </row>
    <row r="4" spans="1:11" ht="15">
      <c r="A4" s="25">
        <v>1</v>
      </c>
      <c r="B4" s="20">
        <v>29</v>
      </c>
      <c r="C4" s="21">
        <v>310.29999999999995</v>
      </c>
      <c r="D4" s="16">
        <v>333</v>
      </c>
      <c r="E4" s="16">
        <v>330</v>
      </c>
      <c r="F4" s="16">
        <v>327</v>
      </c>
      <c r="G4" s="22">
        <v>339</v>
      </c>
      <c r="H4" s="16">
        <v>336</v>
      </c>
      <c r="I4" s="23">
        <f>AVERAGE(C4:H4)</f>
        <v>329.21666666666664</v>
      </c>
      <c r="J4" s="24">
        <f>MAX(C4:H4)</f>
        <v>339</v>
      </c>
      <c r="K4" s="3">
        <f>MIN(C4:H4)</f>
        <v>310.29999999999995</v>
      </c>
    </row>
    <row r="5" spans="1:11" ht="15">
      <c r="A5" s="25">
        <v>2</v>
      </c>
      <c r="B5" s="20">
        <v>45</v>
      </c>
      <c r="C5" s="16">
        <v>432</v>
      </c>
      <c r="D5" s="16">
        <v>441.00000000000006</v>
      </c>
      <c r="E5" s="16">
        <v>440</v>
      </c>
      <c r="F5" s="22">
        <v>444.4</v>
      </c>
      <c r="G5" s="16">
        <v>438.59999999999997</v>
      </c>
      <c r="H5" s="21">
        <v>425.7</v>
      </c>
      <c r="I5" s="23">
        <f>AVERAGE(C5:H5)</f>
        <v>436.95</v>
      </c>
      <c r="J5" s="24">
        <f>MAX(C5:H5)</f>
        <v>444.4</v>
      </c>
      <c r="K5" s="3">
        <f>MIN(C5:H5)</f>
        <v>425.7</v>
      </c>
    </row>
    <row r="6" spans="1:11" ht="15">
      <c r="A6" s="25">
        <v>3</v>
      </c>
      <c r="B6" s="20">
        <v>63</v>
      </c>
      <c r="C6" s="21">
        <v>567</v>
      </c>
      <c r="D6" s="22">
        <v>592.2</v>
      </c>
      <c r="E6" s="16">
        <v>589</v>
      </c>
      <c r="F6" s="16">
        <v>567.3000000000001</v>
      </c>
      <c r="G6" s="16">
        <v>582.8000000000001</v>
      </c>
      <c r="H6" s="16">
        <v>569.5999999999999</v>
      </c>
      <c r="I6" s="23">
        <f>AVERAGE(C6:H6)</f>
        <v>577.9833333333333</v>
      </c>
      <c r="J6" s="24">
        <f>MAX(C6:H6)</f>
        <v>592.2</v>
      </c>
      <c r="K6" s="3">
        <f>MIN(C6:H6)</f>
        <v>567</v>
      </c>
    </row>
    <row r="7" spans="1:11" ht="15">
      <c r="A7" s="25">
        <v>4</v>
      </c>
      <c r="B7" s="20">
        <v>80</v>
      </c>
      <c r="C7" s="16">
        <v>680</v>
      </c>
      <c r="D7" s="22">
        <v>686.4000000000001</v>
      </c>
      <c r="E7" s="16">
        <v>613.2</v>
      </c>
      <c r="F7" s="21">
        <v>605.9000000000001</v>
      </c>
      <c r="G7" s="16">
        <v>655.2</v>
      </c>
      <c r="H7" s="16">
        <v>613.2</v>
      </c>
      <c r="I7" s="23">
        <f>AVERAGE(C7:H7)</f>
        <v>642.3166666666666</v>
      </c>
      <c r="J7" s="24">
        <f>MAX(C7:H7)</f>
        <v>686.4000000000001</v>
      </c>
      <c r="K7" s="3">
        <f>MIN(C7:H7)</f>
        <v>605.9000000000001</v>
      </c>
    </row>
    <row r="10" spans="1:20" ht="15">
      <c r="A10" s="184" t="s">
        <v>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3"/>
      <c r="M10" s="183"/>
      <c r="N10" s="183"/>
      <c r="O10" s="183"/>
      <c r="P10" s="183"/>
      <c r="Q10" s="183"/>
      <c r="R10" s="183"/>
      <c r="S10" s="183"/>
      <c r="T10" s="183"/>
    </row>
    <row r="11" spans="1:29" ht="15">
      <c r="A11" s="183"/>
      <c r="B11" s="183"/>
      <c r="C11" s="183" t="s">
        <v>5</v>
      </c>
      <c r="D11" s="183"/>
      <c r="E11" s="183"/>
      <c r="F11" s="192" t="s">
        <v>6</v>
      </c>
      <c r="G11" s="192"/>
      <c r="H11" s="192"/>
      <c r="I11" s="183" t="s">
        <v>14</v>
      </c>
      <c r="J11" s="183"/>
      <c r="K11" s="183"/>
      <c r="L11" s="183" t="s">
        <v>8</v>
      </c>
      <c r="M11" s="183"/>
      <c r="N11" s="183"/>
      <c r="O11" s="183" t="s">
        <v>9</v>
      </c>
      <c r="P11" s="183"/>
      <c r="Q11" s="183"/>
      <c r="R11" s="183" t="s">
        <v>10</v>
      </c>
      <c r="S11" s="183"/>
      <c r="T11" s="183"/>
      <c r="U11" s="185" t="s">
        <v>19</v>
      </c>
      <c r="V11" s="185"/>
      <c r="W11" s="185"/>
      <c r="X11" s="185" t="s">
        <v>20</v>
      </c>
      <c r="Y11" s="185"/>
      <c r="Z11" s="185"/>
      <c r="AA11" s="183" t="s">
        <v>21</v>
      </c>
      <c r="AB11" s="183"/>
      <c r="AC11" s="183"/>
    </row>
    <row r="12" spans="1:29" ht="30.75">
      <c r="A12" s="183"/>
      <c r="B12" s="183"/>
      <c r="C12" s="16" t="s">
        <v>11</v>
      </c>
      <c r="D12" s="26" t="s">
        <v>13</v>
      </c>
      <c r="E12" s="16" t="s">
        <v>12</v>
      </c>
      <c r="F12" s="16" t="s">
        <v>11</v>
      </c>
      <c r="G12" s="26" t="s">
        <v>13</v>
      </c>
      <c r="H12" s="16" t="s">
        <v>12</v>
      </c>
      <c r="I12" s="16" t="s">
        <v>11</v>
      </c>
      <c r="J12" s="26" t="s">
        <v>13</v>
      </c>
      <c r="K12" s="16" t="s">
        <v>12</v>
      </c>
      <c r="L12" s="16" t="s">
        <v>11</v>
      </c>
      <c r="M12" s="26" t="s">
        <v>13</v>
      </c>
      <c r="N12" s="16" t="s">
        <v>12</v>
      </c>
      <c r="O12" s="16" t="s">
        <v>11</v>
      </c>
      <c r="P12" s="26" t="s">
        <v>13</v>
      </c>
      <c r="Q12" s="16" t="s">
        <v>12</v>
      </c>
      <c r="R12" s="16" t="s">
        <v>11</v>
      </c>
      <c r="S12" s="26" t="s">
        <v>13</v>
      </c>
      <c r="T12" s="16" t="s">
        <v>12</v>
      </c>
      <c r="U12" s="27" t="s">
        <v>11</v>
      </c>
      <c r="V12" s="28" t="s">
        <v>13</v>
      </c>
      <c r="W12" s="29" t="s">
        <v>12</v>
      </c>
      <c r="X12" s="27" t="s">
        <v>11</v>
      </c>
      <c r="Y12" s="28" t="s">
        <v>13</v>
      </c>
      <c r="Z12" s="29" t="s">
        <v>12</v>
      </c>
      <c r="AA12" s="18" t="s">
        <v>11</v>
      </c>
      <c r="AB12" s="30" t="s">
        <v>13</v>
      </c>
      <c r="AC12" s="18" t="s">
        <v>12</v>
      </c>
    </row>
    <row r="13" spans="1:29" ht="30.75">
      <c r="A13" s="31" t="s">
        <v>2</v>
      </c>
      <c r="B13" s="20">
        <v>17</v>
      </c>
      <c r="C13" s="16">
        <v>8.9</v>
      </c>
      <c r="D13" s="16">
        <v>3.9</v>
      </c>
      <c r="E13" s="16">
        <v>12.8</v>
      </c>
      <c r="F13" s="16">
        <v>9.2</v>
      </c>
      <c r="G13" s="16">
        <v>4.1</v>
      </c>
      <c r="H13" s="16">
        <v>13.299999999999999</v>
      </c>
      <c r="I13" s="16">
        <v>9.2</v>
      </c>
      <c r="J13" s="16">
        <v>4.1</v>
      </c>
      <c r="K13" s="16">
        <v>13.299999999999999</v>
      </c>
      <c r="L13" s="16">
        <v>9.2</v>
      </c>
      <c r="M13" s="16">
        <v>4</v>
      </c>
      <c r="N13" s="16">
        <v>13.2</v>
      </c>
      <c r="O13" s="16">
        <v>8.9</v>
      </c>
      <c r="P13" s="16">
        <v>4</v>
      </c>
      <c r="Q13" s="16">
        <v>12.9</v>
      </c>
      <c r="R13" s="16">
        <v>9.2</v>
      </c>
      <c r="S13" s="16">
        <v>3.9</v>
      </c>
      <c r="T13" s="16">
        <v>13.1</v>
      </c>
      <c r="U13" s="32">
        <f aca="true" t="shared" si="0" ref="U13:W17">AVERAGE(C13,F13,I13,L13,O13,R13)</f>
        <v>9.1</v>
      </c>
      <c r="V13" s="33">
        <f t="shared" si="0"/>
        <v>4</v>
      </c>
      <c r="W13" s="34">
        <f t="shared" si="0"/>
        <v>13.1</v>
      </c>
      <c r="X13" s="32">
        <f aca="true" t="shared" si="1" ref="X13:Z17">MAX(C13,F13,I13,L13,O13,R13)</f>
        <v>9.2</v>
      </c>
      <c r="Y13" s="35">
        <f t="shared" si="1"/>
        <v>4.1</v>
      </c>
      <c r="Z13" s="29">
        <f t="shared" si="1"/>
        <v>13.299999999999999</v>
      </c>
      <c r="AA13" s="8">
        <f aca="true" t="shared" si="2" ref="AA13:AC17">MIN(C13,F13,I13,L13,O13,R13)</f>
        <v>8.9</v>
      </c>
      <c r="AB13" s="16">
        <f t="shared" si="2"/>
        <v>3.9</v>
      </c>
      <c r="AC13" s="16">
        <f t="shared" si="2"/>
        <v>12.8</v>
      </c>
    </row>
    <row r="14" spans="1:29" ht="15">
      <c r="A14" s="3">
        <v>1</v>
      </c>
      <c r="B14" s="20">
        <v>29</v>
      </c>
      <c r="C14" s="16">
        <v>7.1</v>
      </c>
      <c r="D14" s="16">
        <v>3.6</v>
      </c>
      <c r="E14" s="16">
        <v>10.7</v>
      </c>
      <c r="F14" s="16">
        <v>7.3</v>
      </c>
      <c r="G14" s="16">
        <v>3.8</v>
      </c>
      <c r="H14" s="16">
        <v>11.1</v>
      </c>
      <c r="I14" s="16">
        <v>7.2</v>
      </c>
      <c r="J14" s="16">
        <v>3.8</v>
      </c>
      <c r="K14" s="16">
        <v>11</v>
      </c>
      <c r="L14" s="16">
        <v>7.2</v>
      </c>
      <c r="M14" s="16">
        <v>3.7</v>
      </c>
      <c r="N14" s="16">
        <v>10.9</v>
      </c>
      <c r="O14" s="16">
        <v>7.5</v>
      </c>
      <c r="P14" s="16">
        <v>3.8</v>
      </c>
      <c r="Q14" s="16">
        <v>11.3</v>
      </c>
      <c r="R14" s="16">
        <v>7.6</v>
      </c>
      <c r="S14" s="16">
        <v>3.6</v>
      </c>
      <c r="T14" s="16">
        <v>11.2</v>
      </c>
      <c r="U14" s="32">
        <f t="shared" si="0"/>
        <v>7.316666666666666</v>
      </c>
      <c r="V14" s="33">
        <f t="shared" si="0"/>
        <v>3.716666666666667</v>
      </c>
      <c r="W14" s="34">
        <f t="shared" si="0"/>
        <v>11.033333333333333</v>
      </c>
      <c r="X14" s="32">
        <f t="shared" si="1"/>
        <v>7.6</v>
      </c>
      <c r="Y14" s="35">
        <f t="shared" si="1"/>
        <v>3.8</v>
      </c>
      <c r="Z14" s="29">
        <f t="shared" si="1"/>
        <v>11.3</v>
      </c>
      <c r="AA14" s="8">
        <f t="shared" si="2"/>
        <v>7.1</v>
      </c>
      <c r="AB14" s="16">
        <f t="shared" si="2"/>
        <v>3.6</v>
      </c>
      <c r="AC14" s="16">
        <f t="shared" si="2"/>
        <v>10.7</v>
      </c>
    </row>
    <row r="15" spans="1:29" ht="15">
      <c r="A15" s="3">
        <v>2</v>
      </c>
      <c r="B15" s="20">
        <v>45</v>
      </c>
      <c r="C15" s="16">
        <v>6.2</v>
      </c>
      <c r="D15" s="16">
        <v>3.4</v>
      </c>
      <c r="E15" s="16">
        <v>9.6</v>
      </c>
      <c r="F15" s="16">
        <v>6.2</v>
      </c>
      <c r="G15" s="16">
        <v>3.6</v>
      </c>
      <c r="H15" s="16">
        <v>9.8</v>
      </c>
      <c r="I15" s="16">
        <v>6.4</v>
      </c>
      <c r="J15" s="16">
        <v>3.6</v>
      </c>
      <c r="K15" s="16">
        <v>10</v>
      </c>
      <c r="L15" s="16">
        <v>6.6</v>
      </c>
      <c r="M15" s="16">
        <v>3.5</v>
      </c>
      <c r="N15" s="16">
        <v>10.1</v>
      </c>
      <c r="O15" s="16">
        <v>6.6</v>
      </c>
      <c r="P15" s="16">
        <v>3.6</v>
      </c>
      <c r="Q15" s="16">
        <v>10.2</v>
      </c>
      <c r="R15" s="16">
        <v>6.5</v>
      </c>
      <c r="S15" s="16">
        <v>3.4</v>
      </c>
      <c r="T15" s="16">
        <v>9.9</v>
      </c>
      <c r="U15" s="32">
        <f t="shared" si="0"/>
        <v>6.416666666666667</v>
      </c>
      <c r="V15" s="33">
        <f t="shared" si="0"/>
        <v>3.516666666666666</v>
      </c>
      <c r="W15" s="34">
        <f t="shared" si="0"/>
        <v>9.933333333333334</v>
      </c>
      <c r="X15" s="32">
        <f t="shared" si="1"/>
        <v>6.6</v>
      </c>
      <c r="Y15" s="35">
        <f t="shared" si="1"/>
        <v>3.6</v>
      </c>
      <c r="Z15" s="29">
        <f t="shared" si="1"/>
        <v>10.2</v>
      </c>
      <c r="AA15" s="8">
        <f t="shared" si="2"/>
        <v>6.2</v>
      </c>
      <c r="AB15" s="16">
        <f t="shared" si="2"/>
        <v>3.4</v>
      </c>
      <c r="AC15" s="16">
        <f t="shared" si="2"/>
        <v>9.6</v>
      </c>
    </row>
    <row r="16" spans="1:29" ht="15">
      <c r="A16" s="3">
        <v>3</v>
      </c>
      <c r="B16" s="20">
        <v>63</v>
      </c>
      <c r="C16" s="16">
        <v>5.6</v>
      </c>
      <c r="D16" s="16">
        <v>3.4</v>
      </c>
      <c r="E16" s="16">
        <v>9</v>
      </c>
      <c r="F16" s="16">
        <v>5.9</v>
      </c>
      <c r="G16" s="16">
        <v>3.5</v>
      </c>
      <c r="H16" s="16">
        <v>9.4</v>
      </c>
      <c r="I16" s="16">
        <v>6</v>
      </c>
      <c r="J16" s="16">
        <v>3.5</v>
      </c>
      <c r="K16" s="16">
        <v>9.5</v>
      </c>
      <c r="L16" s="16">
        <v>5.9</v>
      </c>
      <c r="M16" s="16">
        <v>3.4</v>
      </c>
      <c r="N16" s="16">
        <v>9.3</v>
      </c>
      <c r="O16" s="16">
        <v>5.9</v>
      </c>
      <c r="P16" s="16">
        <v>3.5</v>
      </c>
      <c r="Q16" s="16">
        <v>9.4</v>
      </c>
      <c r="R16" s="16">
        <v>5.6</v>
      </c>
      <c r="S16" s="16">
        <v>3.3</v>
      </c>
      <c r="T16" s="16">
        <v>8.899999999999999</v>
      </c>
      <c r="U16" s="32">
        <f t="shared" si="0"/>
        <v>5.816666666666666</v>
      </c>
      <c r="V16" s="33">
        <f t="shared" si="0"/>
        <v>3.4333333333333336</v>
      </c>
      <c r="W16" s="34">
        <f t="shared" si="0"/>
        <v>9.25</v>
      </c>
      <c r="X16" s="32">
        <f t="shared" si="1"/>
        <v>6</v>
      </c>
      <c r="Y16" s="35">
        <f t="shared" si="1"/>
        <v>3.5</v>
      </c>
      <c r="Z16" s="29">
        <f t="shared" si="1"/>
        <v>9.5</v>
      </c>
      <c r="AA16" s="8">
        <f t="shared" si="2"/>
        <v>5.6</v>
      </c>
      <c r="AB16" s="16">
        <f t="shared" si="2"/>
        <v>3.3</v>
      </c>
      <c r="AC16" s="16">
        <f t="shared" si="2"/>
        <v>8.899999999999999</v>
      </c>
    </row>
    <row r="17" spans="1:29" ht="15">
      <c r="A17" s="3">
        <v>4</v>
      </c>
      <c r="B17" s="20">
        <v>80</v>
      </c>
      <c r="C17" s="16">
        <v>5.2</v>
      </c>
      <c r="D17" s="16">
        <v>3.3</v>
      </c>
      <c r="E17" s="16">
        <v>8.5</v>
      </c>
      <c r="F17" s="16">
        <v>5.4</v>
      </c>
      <c r="G17" s="16">
        <v>3.4</v>
      </c>
      <c r="H17" s="16">
        <v>8.8</v>
      </c>
      <c r="I17" s="16">
        <v>5</v>
      </c>
      <c r="J17" s="16">
        <v>3.4</v>
      </c>
      <c r="K17" s="16">
        <v>8.4</v>
      </c>
      <c r="L17" s="16">
        <v>5</v>
      </c>
      <c r="M17" s="16">
        <v>3.3</v>
      </c>
      <c r="N17" s="16">
        <v>8.3</v>
      </c>
      <c r="O17" s="16">
        <v>5</v>
      </c>
      <c r="P17" s="16">
        <v>3.4</v>
      </c>
      <c r="Q17" s="16">
        <v>8.4</v>
      </c>
      <c r="R17" s="16">
        <v>5.2</v>
      </c>
      <c r="S17" s="16">
        <v>3.2</v>
      </c>
      <c r="T17" s="16">
        <v>8.4</v>
      </c>
      <c r="U17" s="32">
        <f t="shared" si="0"/>
        <v>5.133333333333334</v>
      </c>
      <c r="V17" s="33">
        <f t="shared" si="0"/>
        <v>3.3333333333333326</v>
      </c>
      <c r="W17" s="34">
        <f t="shared" si="0"/>
        <v>8.466666666666667</v>
      </c>
      <c r="X17" s="32">
        <f t="shared" si="1"/>
        <v>5.4</v>
      </c>
      <c r="Y17" s="35">
        <f t="shared" si="1"/>
        <v>3.4</v>
      </c>
      <c r="Z17" s="29">
        <f t="shared" si="1"/>
        <v>8.8</v>
      </c>
      <c r="AA17" s="8">
        <f t="shared" si="2"/>
        <v>5</v>
      </c>
      <c r="AB17" s="16">
        <f t="shared" si="2"/>
        <v>3.2</v>
      </c>
      <c r="AC17" s="16">
        <f t="shared" si="2"/>
        <v>8.3</v>
      </c>
    </row>
  </sheetData>
  <sheetProtection/>
  <mergeCells count="14">
    <mergeCell ref="AA11:AC11"/>
    <mergeCell ref="A11:B12"/>
    <mergeCell ref="A10:K10"/>
    <mergeCell ref="L10:T10"/>
    <mergeCell ref="C11:E11"/>
    <mergeCell ref="F11:H11"/>
    <mergeCell ref="I11:K11"/>
    <mergeCell ref="L11:N11"/>
    <mergeCell ref="O11:Q11"/>
    <mergeCell ref="R11:T11"/>
    <mergeCell ref="A1:H1"/>
    <mergeCell ref="A2:B2"/>
    <mergeCell ref="U11:W11"/>
    <mergeCell ref="X11:Z11"/>
  </mergeCells>
  <printOptions/>
  <pageMargins left="0.7" right="0.7" top="0.75" bottom="0.75" header="0.3" footer="0.3"/>
  <pageSetup horizontalDpi="600" verticalDpi="600" orientation="portrait" paperSize="9" r:id="rId1"/>
  <ignoredErrors>
    <ignoredError sqref="I3:K3 I4:K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zoomScalePageLayoutView="0" workbookViewId="0" topLeftCell="A5">
      <selection activeCell="C14" sqref="C14"/>
    </sheetView>
  </sheetViews>
  <sheetFormatPr defaultColWidth="9.140625" defaultRowHeight="15"/>
  <cols>
    <col min="1" max="1" width="14.421875" style="1" customWidth="1"/>
    <col min="2" max="3" width="10.28125" style="1" bestFit="1" customWidth="1"/>
    <col min="4" max="6" width="9.421875" style="1" bestFit="1" customWidth="1"/>
    <col min="7" max="7" width="8.7109375" style="1" customWidth="1"/>
    <col min="8" max="10" width="10.28125" style="1" bestFit="1" customWidth="1"/>
    <col min="11" max="12" width="9.421875" style="1" bestFit="1" customWidth="1"/>
    <col min="13" max="16384" width="8.7109375" style="1" customWidth="1"/>
  </cols>
  <sheetData>
    <row r="1" spans="1:12" ht="15">
      <c r="A1" s="196"/>
      <c r="B1" s="184" t="s">
        <v>26</v>
      </c>
      <c r="C1" s="184"/>
      <c r="D1" s="184"/>
      <c r="E1" s="184"/>
      <c r="F1" s="184"/>
      <c r="G1" s="193"/>
      <c r="H1" s="184"/>
      <c r="I1" s="184"/>
      <c r="J1" s="184"/>
      <c r="K1" s="184"/>
      <c r="L1" s="184"/>
    </row>
    <row r="2" spans="1:12" ht="15">
      <c r="A2" s="197"/>
      <c r="B2" s="183" t="s">
        <v>19</v>
      </c>
      <c r="C2" s="183"/>
      <c r="D2" s="183"/>
      <c r="E2" s="183"/>
      <c r="F2" s="194"/>
      <c r="G2" s="2"/>
      <c r="H2" s="195" t="s">
        <v>20</v>
      </c>
      <c r="I2" s="183"/>
      <c r="J2" s="183"/>
      <c r="K2" s="183"/>
      <c r="L2" s="183"/>
    </row>
    <row r="3" spans="1:12" ht="15">
      <c r="A3" s="60" t="s">
        <v>27</v>
      </c>
      <c r="B3" s="3">
        <v>0</v>
      </c>
      <c r="C3" s="3">
        <v>1</v>
      </c>
      <c r="D3" s="3">
        <v>2</v>
      </c>
      <c r="E3" s="3">
        <v>3</v>
      </c>
      <c r="F3" s="4">
        <v>4</v>
      </c>
      <c r="G3" s="5"/>
      <c r="H3" s="6">
        <v>0</v>
      </c>
      <c r="I3" s="3">
        <v>1</v>
      </c>
      <c r="J3" s="3">
        <v>2</v>
      </c>
      <c r="K3" s="3">
        <v>3</v>
      </c>
      <c r="L3" s="3">
        <v>4</v>
      </c>
    </row>
    <row r="4" spans="1:12" ht="15">
      <c r="A4" s="7" t="s">
        <v>23</v>
      </c>
      <c r="B4" s="8">
        <v>138.3166666666667</v>
      </c>
      <c r="C4" s="8">
        <v>194.88333333333333</v>
      </c>
      <c r="D4" s="8">
        <v>261.3333333333333</v>
      </c>
      <c r="E4" s="8">
        <v>305.93333333333334</v>
      </c>
      <c r="F4" s="9">
        <v>356.9166666666667</v>
      </c>
      <c r="G4" s="10"/>
      <c r="H4" s="11">
        <v>147.6</v>
      </c>
      <c r="I4" s="8">
        <v>207.70000000000002</v>
      </c>
      <c r="J4" s="8">
        <v>277.3</v>
      </c>
      <c r="K4" s="8">
        <v>312</v>
      </c>
      <c r="L4" s="8">
        <v>382.20000000000005</v>
      </c>
    </row>
    <row r="5" spans="1:12" ht="15">
      <c r="A5" s="7" t="s">
        <v>24</v>
      </c>
      <c r="B5" s="8">
        <v>181.66666666666666</v>
      </c>
      <c r="C5" s="8">
        <v>256.1166666666667</v>
      </c>
      <c r="D5" s="8">
        <v>344.3500000000001</v>
      </c>
      <c r="E5" s="8">
        <v>436.8333333333333</v>
      </c>
      <c r="F5" s="9">
        <v>521.1833333333333</v>
      </c>
      <c r="G5" s="10"/>
      <c r="H5" s="11">
        <v>187</v>
      </c>
      <c r="I5" s="8">
        <v>275.90000000000003</v>
      </c>
      <c r="J5" s="8">
        <v>361.90000000000003</v>
      </c>
      <c r="K5" s="8">
        <v>473.99999999999994</v>
      </c>
      <c r="L5" s="8">
        <v>569.4000000000001</v>
      </c>
    </row>
    <row r="6" spans="1:12" ht="15">
      <c r="A6" s="7" t="s">
        <v>22</v>
      </c>
      <c r="B6" s="8">
        <v>222.70000000000002</v>
      </c>
      <c r="C6" s="8">
        <v>329.21666666666664</v>
      </c>
      <c r="D6" s="8">
        <v>436.95</v>
      </c>
      <c r="E6" s="8">
        <v>577.9833333333333</v>
      </c>
      <c r="F6" s="9">
        <v>642.3166666666666</v>
      </c>
      <c r="G6" s="10"/>
      <c r="H6" s="11">
        <v>226.1</v>
      </c>
      <c r="I6" s="8">
        <v>339</v>
      </c>
      <c r="J6" s="8">
        <v>444.4</v>
      </c>
      <c r="K6" s="8">
        <v>592.2</v>
      </c>
      <c r="L6" s="8">
        <v>686.4000000000001</v>
      </c>
    </row>
    <row r="7" spans="1:12" ht="15">
      <c r="A7" s="47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</row>
    <row r="8" spans="1:12" ht="15">
      <c r="A8" s="47"/>
      <c r="B8" s="58"/>
      <c r="C8" s="58"/>
      <c r="D8" s="58"/>
      <c r="E8" s="58"/>
      <c r="F8" s="58"/>
      <c r="G8" s="59"/>
      <c r="H8" s="58"/>
      <c r="I8" s="58"/>
      <c r="J8" s="58"/>
      <c r="K8" s="58"/>
      <c r="L8" s="58"/>
    </row>
    <row r="10" spans="1:12" ht="15">
      <c r="A10" s="196"/>
      <c r="B10" s="184" t="s">
        <v>25</v>
      </c>
      <c r="C10" s="184"/>
      <c r="D10" s="184"/>
      <c r="E10" s="184"/>
      <c r="F10" s="184"/>
      <c r="G10" s="193"/>
      <c r="H10" s="184"/>
      <c r="I10" s="184"/>
      <c r="J10" s="184"/>
      <c r="K10" s="184"/>
      <c r="L10" s="184"/>
    </row>
    <row r="11" spans="1:12" ht="15">
      <c r="A11" s="197"/>
      <c r="B11" s="183" t="s">
        <v>19</v>
      </c>
      <c r="C11" s="183"/>
      <c r="D11" s="183"/>
      <c r="E11" s="183"/>
      <c r="F11" s="194"/>
      <c r="G11" s="2"/>
      <c r="H11" s="195" t="s">
        <v>20</v>
      </c>
      <c r="I11" s="183"/>
      <c r="J11" s="183"/>
      <c r="K11" s="183"/>
      <c r="L11" s="183"/>
    </row>
    <row r="12" spans="1:12" ht="15">
      <c r="A12" s="60" t="s">
        <v>27</v>
      </c>
      <c r="B12" s="3">
        <v>0</v>
      </c>
      <c r="C12" s="3">
        <v>1</v>
      </c>
      <c r="D12" s="3">
        <v>2</v>
      </c>
      <c r="E12" s="3">
        <v>3</v>
      </c>
      <c r="F12" s="4">
        <v>4</v>
      </c>
      <c r="G12" s="5"/>
      <c r="H12" s="6">
        <v>0</v>
      </c>
      <c r="I12" s="3">
        <v>1</v>
      </c>
      <c r="J12" s="3">
        <v>2</v>
      </c>
      <c r="K12" s="3">
        <v>3</v>
      </c>
      <c r="L12" s="3">
        <v>4</v>
      </c>
    </row>
    <row r="13" spans="1:12" ht="15">
      <c r="A13" s="7" t="s">
        <v>23</v>
      </c>
      <c r="B13" s="12">
        <v>7.833333333333333</v>
      </c>
      <c r="C13" s="12">
        <v>6.800000000000001</v>
      </c>
      <c r="D13" s="12">
        <v>5.916666666666665</v>
      </c>
      <c r="E13" s="12">
        <v>5.216666666666667</v>
      </c>
      <c r="F13" s="13">
        <v>4.866666666666667</v>
      </c>
      <c r="G13" s="10"/>
      <c r="H13" s="14">
        <v>8.5</v>
      </c>
      <c r="I13" s="12">
        <v>7.1</v>
      </c>
      <c r="J13" s="12">
        <v>6.199999999999999</v>
      </c>
      <c r="K13" s="12">
        <v>5.300000000000001</v>
      </c>
      <c r="L13" s="12">
        <v>5</v>
      </c>
    </row>
    <row r="14" spans="1:12" ht="15">
      <c r="A14" s="7" t="s">
        <v>24</v>
      </c>
      <c r="B14" s="12">
        <v>10.299999999999999</v>
      </c>
      <c r="C14" s="12">
        <v>8.933333333333335</v>
      </c>
      <c r="D14" s="12">
        <v>7.8</v>
      </c>
      <c r="E14" s="12">
        <v>7.45</v>
      </c>
      <c r="F14" s="13">
        <v>7.099999999999999</v>
      </c>
      <c r="G14" s="10"/>
      <c r="H14" s="14">
        <v>11</v>
      </c>
      <c r="I14" s="12">
        <v>9.2</v>
      </c>
      <c r="J14" s="12">
        <v>8.1</v>
      </c>
      <c r="K14" s="12">
        <v>7.8999999999999995</v>
      </c>
      <c r="L14" s="12">
        <v>7.300000000000001</v>
      </c>
    </row>
    <row r="15" spans="1:12" ht="15">
      <c r="A15" s="7" t="s">
        <v>22</v>
      </c>
      <c r="B15" s="12">
        <v>13.1</v>
      </c>
      <c r="C15" s="12">
        <v>11.033333333333333</v>
      </c>
      <c r="D15" s="12">
        <v>9.933333333333334</v>
      </c>
      <c r="E15" s="12">
        <v>9.25</v>
      </c>
      <c r="F15" s="13">
        <v>8.466666666666667</v>
      </c>
      <c r="G15" s="10"/>
      <c r="H15" s="14">
        <v>13.299999999999999</v>
      </c>
      <c r="I15" s="12">
        <v>11.3</v>
      </c>
      <c r="J15" s="12">
        <v>10.2</v>
      </c>
      <c r="K15" s="12">
        <v>9.5</v>
      </c>
      <c r="L15" s="12">
        <v>8.8</v>
      </c>
    </row>
  </sheetData>
  <sheetProtection/>
  <mergeCells count="8">
    <mergeCell ref="B10:L10"/>
    <mergeCell ref="B11:F11"/>
    <mergeCell ref="H11:L11"/>
    <mergeCell ref="A1:A2"/>
    <mergeCell ref="A10:A11"/>
    <mergeCell ref="H2:L2"/>
    <mergeCell ref="B2:F2"/>
    <mergeCell ref="B1:L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="67" zoomScaleNormal="67" zoomScalePageLayoutView="0" workbookViewId="0" topLeftCell="A6">
      <selection activeCell="P17" sqref="P17"/>
    </sheetView>
  </sheetViews>
  <sheetFormatPr defaultColWidth="9.140625" defaultRowHeight="15"/>
  <cols>
    <col min="1" max="1" width="5.8515625" style="1" customWidth="1"/>
    <col min="2" max="2" width="8.57421875" style="1" customWidth="1"/>
    <col min="3" max="7" width="8.7109375" style="1" customWidth="1"/>
    <col min="8" max="8" width="9.7109375" style="57" customWidth="1"/>
    <col min="9" max="9" width="14.421875" style="15" customWidth="1"/>
    <col min="10" max="10" width="11.421875" style="15" customWidth="1"/>
    <col min="11" max="19" width="8.7109375" style="1" customWidth="1"/>
    <col min="20" max="20" width="43.57421875" style="1" customWidth="1"/>
    <col min="21" max="16384" width="8.7109375" style="1" customWidth="1"/>
  </cols>
  <sheetData>
    <row r="1" ht="16.5" thickBot="1"/>
    <row r="2" spans="8:19" ht="16.5" thickTop="1">
      <c r="H2" s="104"/>
      <c r="I2" s="105"/>
      <c r="J2" s="105" t="s">
        <v>30</v>
      </c>
      <c r="K2" s="106">
        <v>1</v>
      </c>
      <c r="L2" s="106">
        <v>2</v>
      </c>
      <c r="M2" s="107">
        <v>3</v>
      </c>
      <c r="N2" s="107">
        <v>4</v>
      </c>
      <c r="O2" s="108">
        <v>5</v>
      </c>
      <c r="P2" s="108">
        <v>6</v>
      </c>
      <c r="Q2" s="130">
        <v>7</v>
      </c>
      <c r="R2" s="130">
        <v>8</v>
      </c>
      <c r="S2" s="138">
        <v>9</v>
      </c>
    </row>
    <row r="3" spans="8:19" ht="18.75" customHeight="1">
      <c r="H3" s="109"/>
      <c r="I3" s="61"/>
      <c r="J3" s="164" t="s">
        <v>31</v>
      </c>
      <c r="K3" s="165">
        <v>16</v>
      </c>
      <c r="L3" s="165">
        <v>22</v>
      </c>
      <c r="M3" s="166">
        <v>28</v>
      </c>
      <c r="N3" s="166">
        <v>34</v>
      </c>
      <c r="O3" s="167">
        <v>40</v>
      </c>
      <c r="P3" s="167">
        <v>46</v>
      </c>
      <c r="Q3" s="168">
        <v>52</v>
      </c>
      <c r="R3" s="168">
        <v>58</v>
      </c>
      <c r="S3" s="169">
        <v>64</v>
      </c>
    </row>
    <row r="4" spans="1:20" s="63" customFormat="1" ht="31.5" customHeight="1" thickBot="1">
      <c r="A4" s="78"/>
      <c r="B4" s="79" t="s">
        <v>5</v>
      </c>
      <c r="C4" s="79" t="s">
        <v>6</v>
      </c>
      <c r="D4" s="79" t="s">
        <v>14</v>
      </c>
      <c r="E4" s="79" t="s">
        <v>8</v>
      </c>
      <c r="F4" s="79" t="s">
        <v>9</v>
      </c>
      <c r="G4" s="93" t="s">
        <v>10</v>
      </c>
      <c r="H4" s="204" t="s">
        <v>35</v>
      </c>
      <c r="I4" s="205"/>
      <c r="J4" s="205"/>
      <c r="K4" s="110">
        <f>K3*J6</f>
        <v>164.79999999999998</v>
      </c>
      <c r="L4" s="111">
        <f>L3*J7</f>
        <v>196.5333333333334</v>
      </c>
      <c r="M4" s="111">
        <f>M3*J7</f>
        <v>250.13333333333338</v>
      </c>
      <c r="N4" s="112">
        <f>N3*J7</f>
        <v>303.7333333333334</v>
      </c>
      <c r="O4" s="112">
        <f>O3*J8</f>
        <v>312</v>
      </c>
      <c r="P4" s="117">
        <f>P3*J9</f>
        <v>342.7</v>
      </c>
      <c r="Q4" s="131">
        <f>Q3*J9</f>
        <v>387.40000000000003</v>
      </c>
      <c r="R4" s="131">
        <f>R3*J9</f>
        <v>432.1</v>
      </c>
      <c r="S4" s="140">
        <f>S3*J10</f>
        <v>454.3999999999999</v>
      </c>
      <c r="T4" s="126" t="s">
        <v>36</v>
      </c>
    </row>
    <row r="5" spans="1:20" s="63" customFormat="1" ht="47.25" customHeight="1" thickTop="1">
      <c r="A5" s="201" t="s">
        <v>29</v>
      </c>
      <c r="B5" s="202"/>
      <c r="C5" s="202"/>
      <c r="D5" s="202"/>
      <c r="E5" s="202"/>
      <c r="F5" s="202"/>
      <c r="G5" s="203"/>
      <c r="H5" s="94" t="s">
        <v>19</v>
      </c>
      <c r="I5" s="77" t="s">
        <v>32</v>
      </c>
      <c r="J5" s="95" t="s">
        <v>33</v>
      </c>
      <c r="K5" s="113">
        <f>I6*J6</f>
        <v>178.5333333333333</v>
      </c>
      <c r="L5" s="114">
        <f>J7*I7</f>
        <v>261.30000000000007</v>
      </c>
      <c r="M5" s="114">
        <f>J7*I7</f>
        <v>261.30000000000007</v>
      </c>
      <c r="N5" s="115">
        <f>J8*I8</f>
        <v>343.85</v>
      </c>
      <c r="O5" s="115">
        <f>J8*I8</f>
        <v>343.85</v>
      </c>
      <c r="P5" s="116">
        <f>I9*J9</f>
        <v>451.34583333333336</v>
      </c>
      <c r="Q5" s="132">
        <f>J9*I9</f>
        <v>451.34583333333336</v>
      </c>
      <c r="R5" s="132">
        <f>I9*J9</f>
        <v>451.34583333333336</v>
      </c>
      <c r="S5" s="137">
        <f>I10*J10</f>
        <v>529.5416666666665</v>
      </c>
      <c r="T5" s="134" t="s">
        <v>37</v>
      </c>
    </row>
    <row r="6" spans="1:20" ht="31.5">
      <c r="A6" s="80">
        <v>0</v>
      </c>
      <c r="B6" s="71">
        <v>18</v>
      </c>
      <c r="C6" s="72">
        <v>18</v>
      </c>
      <c r="D6" s="72">
        <v>17</v>
      </c>
      <c r="E6" s="72">
        <v>17</v>
      </c>
      <c r="F6" s="72">
        <v>17</v>
      </c>
      <c r="G6" s="73">
        <v>19</v>
      </c>
      <c r="H6" s="74">
        <f>AVERAGE(B6:G6)</f>
        <v>17.666666666666668</v>
      </c>
      <c r="I6" s="75">
        <f>AVERAGE(B6:G6,B15:G15)</f>
        <v>17.333333333333332</v>
      </c>
      <c r="J6" s="127">
        <v>10.299999999999999</v>
      </c>
      <c r="K6" s="99">
        <v>181.66666666666666</v>
      </c>
      <c r="L6" s="100">
        <v>181.66666666666666</v>
      </c>
      <c r="M6" s="101">
        <v>256.1166666666667</v>
      </c>
      <c r="N6" s="101">
        <f>M6</f>
        <v>256.1166666666667</v>
      </c>
      <c r="O6" s="102">
        <v>344.3500000000001</v>
      </c>
      <c r="P6" s="102">
        <f>Ahiküte!I6</f>
        <v>344.3500000000001</v>
      </c>
      <c r="Q6" s="133">
        <v>436.833333333333</v>
      </c>
      <c r="R6" s="133">
        <f>'Ahi+kesk'!E5</f>
        <v>436.8333333333333</v>
      </c>
      <c r="S6" s="103">
        <f>'Ahi+kesk'!F5</f>
        <v>521.1833333333333</v>
      </c>
      <c r="T6" s="135" t="s">
        <v>34</v>
      </c>
    </row>
    <row r="7" spans="1:20" ht="15.75">
      <c r="A7" s="82">
        <v>1</v>
      </c>
      <c r="B7" s="71">
        <v>27</v>
      </c>
      <c r="C7" s="72">
        <v>29</v>
      </c>
      <c r="D7" s="72">
        <v>31</v>
      </c>
      <c r="E7" s="72">
        <v>28</v>
      </c>
      <c r="F7" s="72">
        <v>29</v>
      </c>
      <c r="G7" s="73">
        <v>28</v>
      </c>
      <c r="H7" s="74">
        <f aca="true" t="shared" si="0" ref="H7:H19">AVERAGE(B7:G7)</f>
        <v>28.666666666666668</v>
      </c>
      <c r="I7" s="76">
        <f>AVERAGE(B7:G7,B16:G16)</f>
        <v>29.25</v>
      </c>
      <c r="J7" s="81">
        <v>8.933333333333335</v>
      </c>
      <c r="K7" s="96"/>
      <c r="L7" s="97"/>
      <c r="M7" s="97"/>
      <c r="N7" s="97"/>
      <c r="O7" s="97"/>
      <c r="P7" s="97"/>
      <c r="Q7" s="97"/>
      <c r="R7" s="97"/>
      <c r="S7" s="97"/>
      <c r="T7" s="98"/>
    </row>
    <row r="8" spans="1:10" ht="16.5" thickBot="1">
      <c r="A8" s="83">
        <v>2</v>
      </c>
      <c r="B8" s="25">
        <v>42</v>
      </c>
      <c r="C8" s="62">
        <v>43</v>
      </c>
      <c r="D8" s="62">
        <v>47</v>
      </c>
      <c r="E8" s="62">
        <v>47</v>
      </c>
      <c r="F8" s="62">
        <v>43</v>
      </c>
      <c r="G8" s="64">
        <v>43</v>
      </c>
      <c r="H8" s="23">
        <f t="shared" si="0"/>
        <v>44.166666666666664</v>
      </c>
      <c r="I8" s="66">
        <f>AVERAGE(B8:G8,B17:G17)</f>
        <v>44.083333333333336</v>
      </c>
      <c r="J8" s="84">
        <v>7.8</v>
      </c>
    </row>
    <row r="9" spans="1:20" ht="15.75" customHeight="1" thickTop="1">
      <c r="A9" s="85">
        <v>3</v>
      </c>
      <c r="B9" s="25">
        <v>54</v>
      </c>
      <c r="C9" s="62">
        <v>60</v>
      </c>
      <c r="D9" s="62">
        <v>60</v>
      </c>
      <c r="E9" s="62">
        <v>60</v>
      </c>
      <c r="F9" s="62">
        <v>60</v>
      </c>
      <c r="G9" s="64">
        <v>58</v>
      </c>
      <c r="H9" s="23">
        <f t="shared" si="0"/>
        <v>58.666666666666664</v>
      </c>
      <c r="I9" s="66">
        <f>AVERAGE(B9:G9,B18:G18)</f>
        <v>60.583333333333336</v>
      </c>
      <c r="J9" s="84">
        <v>7.45</v>
      </c>
      <c r="K9" s="206" t="s">
        <v>44</v>
      </c>
      <c r="L9" s="207"/>
      <c r="M9" s="207"/>
      <c r="N9" s="207"/>
      <c r="O9" s="207"/>
      <c r="P9" s="207"/>
      <c r="Q9" s="207"/>
      <c r="R9" s="207"/>
      <c r="S9" s="207"/>
      <c r="T9" s="208"/>
    </row>
    <row r="10" spans="1:20" ht="33.75" customHeight="1">
      <c r="A10" s="141">
        <v>4</v>
      </c>
      <c r="B10" s="25">
        <v>71</v>
      </c>
      <c r="C10" s="62">
        <v>78</v>
      </c>
      <c r="D10" s="62">
        <v>75</v>
      </c>
      <c r="E10" s="62">
        <v>74</v>
      </c>
      <c r="F10" s="62">
        <v>72</v>
      </c>
      <c r="G10" s="64">
        <v>70</v>
      </c>
      <c r="H10" s="23">
        <f t="shared" si="0"/>
        <v>73.33333333333333</v>
      </c>
      <c r="I10" s="66">
        <f>AVERAGE(B10:G10,B19:G19)</f>
        <v>74.58333333333333</v>
      </c>
      <c r="J10" s="84">
        <v>7.099999999999999</v>
      </c>
      <c r="K10" s="209"/>
      <c r="L10" s="210"/>
      <c r="M10" s="210"/>
      <c r="N10" s="210"/>
      <c r="O10" s="210"/>
      <c r="P10" s="210"/>
      <c r="Q10" s="210"/>
      <c r="R10" s="210"/>
      <c r="S10" s="210"/>
      <c r="T10" s="211"/>
    </row>
    <row r="11" spans="1:20" ht="16.5" thickBot="1">
      <c r="A11" s="86"/>
      <c r="B11" s="25"/>
      <c r="C11" s="62"/>
      <c r="D11" s="62"/>
      <c r="E11" s="62"/>
      <c r="F11" s="62"/>
      <c r="G11" s="64"/>
      <c r="H11" s="118"/>
      <c r="I11" s="119"/>
      <c r="J11" s="120"/>
      <c r="K11" s="212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19" ht="16.5" thickTop="1">
      <c r="A12" s="86"/>
      <c r="B12" s="25"/>
      <c r="C12" s="62"/>
      <c r="D12" s="62"/>
      <c r="E12" s="62"/>
      <c r="F12" s="62"/>
      <c r="G12" s="64"/>
      <c r="H12" s="123"/>
      <c r="I12" s="124"/>
      <c r="J12" s="105" t="s">
        <v>30</v>
      </c>
      <c r="K12" s="177">
        <v>1</v>
      </c>
      <c r="L12" s="177">
        <v>2</v>
      </c>
      <c r="M12" s="178">
        <v>3</v>
      </c>
      <c r="N12" s="178">
        <v>4</v>
      </c>
      <c r="O12" s="179">
        <v>5</v>
      </c>
      <c r="P12" s="179">
        <v>6</v>
      </c>
      <c r="Q12" s="180">
        <v>7</v>
      </c>
      <c r="R12" s="180">
        <v>8</v>
      </c>
      <c r="S12" s="181">
        <v>9</v>
      </c>
    </row>
    <row r="13" spans="1:19" ht="15.75">
      <c r="A13" s="86"/>
      <c r="B13" s="25"/>
      <c r="C13" s="62"/>
      <c r="D13" s="62"/>
      <c r="E13" s="62"/>
      <c r="F13" s="62"/>
      <c r="G13" s="64"/>
      <c r="H13" s="125"/>
      <c r="I13" s="65"/>
      <c r="J13" s="25" t="s">
        <v>31</v>
      </c>
      <c r="K13" s="68">
        <v>16</v>
      </c>
      <c r="L13" s="68">
        <v>22</v>
      </c>
      <c r="M13" s="69">
        <v>28</v>
      </c>
      <c r="N13" s="69">
        <v>34</v>
      </c>
      <c r="O13" s="70">
        <v>40</v>
      </c>
      <c r="P13" s="70">
        <v>46</v>
      </c>
      <c r="Q13" s="136">
        <v>52</v>
      </c>
      <c r="R13" s="136">
        <v>58</v>
      </c>
      <c r="S13" s="139">
        <v>64</v>
      </c>
    </row>
    <row r="14" spans="1:20" s="63" customFormat="1" ht="33" customHeight="1" thickBot="1">
      <c r="A14" s="198" t="s">
        <v>28</v>
      </c>
      <c r="B14" s="199"/>
      <c r="C14" s="199"/>
      <c r="D14" s="199"/>
      <c r="E14" s="199"/>
      <c r="F14" s="199"/>
      <c r="G14" s="200"/>
      <c r="H14" s="204" t="s">
        <v>35</v>
      </c>
      <c r="I14" s="205"/>
      <c r="J14" s="205"/>
      <c r="K14" s="110">
        <f>K3*J15</f>
        <v>209.6</v>
      </c>
      <c r="L14" s="111">
        <f>L3*J16</f>
        <v>242.73333333333332</v>
      </c>
      <c r="M14" s="111">
        <f>M3*J16</f>
        <v>308.93333333333334</v>
      </c>
      <c r="N14" s="112">
        <f>N3*J17</f>
        <v>337.73333333333335</v>
      </c>
      <c r="O14" s="112">
        <f>O3*J17</f>
        <v>397.33333333333337</v>
      </c>
      <c r="P14" s="117">
        <f>P3*J18</f>
        <v>425.5</v>
      </c>
      <c r="Q14" s="117">
        <f>Q3*J18</f>
        <v>481</v>
      </c>
      <c r="R14" s="117">
        <f>R3*J18</f>
        <v>536.5</v>
      </c>
      <c r="S14" s="140">
        <f>S3*J19</f>
        <v>541.8666666666667</v>
      </c>
      <c r="T14" s="126" t="s">
        <v>36</v>
      </c>
    </row>
    <row r="15" spans="1:20" ht="48" thickTop="1">
      <c r="A15" s="129">
        <v>0</v>
      </c>
      <c r="B15" s="71">
        <v>17</v>
      </c>
      <c r="C15" s="72">
        <v>17</v>
      </c>
      <c r="D15" s="72">
        <v>17</v>
      </c>
      <c r="E15" s="72">
        <v>17</v>
      </c>
      <c r="F15" s="72">
        <v>17</v>
      </c>
      <c r="G15" s="73">
        <v>17</v>
      </c>
      <c r="H15" s="121">
        <f t="shared" si="0"/>
        <v>17</v>
      </c>
      <c r="I15" s="75">
        <v>17.333333333333332</v>
      </c>
      <c r="J15" s="122">
        <v>13.1</v>
      </c>
      <c r="K15" s="143">
        <f>I15*J15</f>
        <v>227.06666666666663</v>
      </c>
      <c r="L15" s="144">
        <f>I16*J16</f>
        <v>322.725</v>
      </c>
      <c r="M15" s="144">
        <f>I16*J16</f>
        <v>322.725</v>
      </c>
      <c r="N15" s="145">
        <f>I17*J17</f>
        <v>437.8944444444445</v>
      </c>
      <c r="O15" s="145">
        <f>I17*J17</f>
        <v>437.8944444444445</v>
      </c>
      <c r="P15" s="146">
        <f>I18*J18</f>
        <v>560.3958333333334</v>
      </c>
      <c r="Q15" s="147">
        <f>I18*J18</f>
        <v>560.3958333333334</v>
      </c>
      <c r="R15" s="147">
        <f>J18*I18</f>
        <v>560.3958333333334</v>
      </c>
      <c r="S15" s="148">
        <f>I19*J19</f>
        <v>631.4722222222222</v>
      </c>
      <c r="T15" s="134" t="s">
        <v>37</v>
      </c>
    </row>
    <row r="16" spans="1:20" ht="31.5" thickBot="1">
      <c r="A16" s="128">
        <v>1</v>
      </c>
      <c r="B16" s="71">
        <v>29</v>
      </c>
      <c r="C16" s="72">
        <v>30</v>
      </c>
      <c r="D16" s="72">
        <v>30</v>
      </c>
      <c r="E16" s="72">
        <v>30</v>
      </c>
      <c r="F16" s="72">
        <v>30</v>
      </c>
      <c r="G16" s="73">
        <v>30</v>
      </c>
      <c r="H16" s="74">
        <f t="shared" si="0"/>
        <v>29.833333333333332</v>
      </c>
      <c r="I16" s="76">
        <v>29.25</v>
      </c>
      <c r="J16" s="81">
        <v>11.033333333333333</v>
      </c>
      <c r="K16" s="150">
        <v>222.7</v>
      </c>
      <c r="L16" s="151">
        <v>222.70000000000002</v>
      </c>
      <c r="M16" s="152">
        <v>329.21666666666664</v>
      </c>
      <c r="N16" s="152">
        <v>329.21666666666664</v>
      </c>
      <c r="O16" s="153">
        <v>436.95</v>
      </c>
      <c r="P16" s="153">
        <v>436.95</v>
      </c>
      <c r="Q16" s="154">
        <v>577.9833333333333</v>
      </c>
      <c r="R16" s="155">
        <f>Keskküte!I6</f>
        <v>577.9833333333333</v>
      </c>
      <c r="S16" s="156">
        <f>Keskküte!I7</f>
        <v>642.3166666666666</v>
      </c>
      <c r="T16" s="157" t="s">
        <v>34</v>
      </c>
    </row>
    <row r="17" spans="1:20" ht="45.75" thickBot="1" thickTop="1">
      <c r="A17" s="83">
        <v>2</v>
      </c>
      <c r="B17" s="25">
        <v>45</v>
      </c>
      <c r="C17" s="62">
        <v>45</v>
      </c>
      <c r="D17" s="62">
        <v>44</v>
      </c>
      <c r="E17" s="62">
        <v>44</v>
      </c>
      <c r="F17" s="62">
        <v>43</v>
      </c>
      <c r="G17" s="64">
        <v>43</v>
      </c>
      <c r="H17" s="23">
        <f t="shared" si="0"/>
        <v>44</v>
      </c>
      <c r="I17" s="66">
        <v>44.083333333333336</v>
      </c>
      <c r="J17" s="149">
        <v>9.933333333333334</v>
      </c>
      <c r="K17" s="159">
        <f>17*13.1</f>
        <v>222.7</v>
      </c>
      <c r="L17" s="160">
        <f>29*11</f>
        <v>319</v>
      </c>
      <c r="M17" s="160">
        <f>29*11</f>
        <v>319</v>
      </c>
      <c r="N17" s="161">
        <f>44*9.9</f>
        <v>435.6</v>
      </c>
      <c r="O17" s="161">
        <f>44*9.9</f>
        <v>435.6</v>
      </c>
      <c r="P17" s="162">
        <f>61*9.3</f>
        <v>567.3000000000001</v>
      </c>
      <c r="Q17" s="162">
        <f>61*9.3</f>
        <v>567.3000000000001</v>
      </c>
      <c r="R17" s="162">
        <f>61*9.3</f>
        <v>567.3000000000001</v>
      </c>
      <c r="S17" s="163">
        <f>75*8.5</f>
        <v>637.5</v>
      </c>
      <c r="T17" s="158" t="s">
        <v>38</v>
      </c>
    </row>
    <row r="18" spans="1:19" ht="15.75" thickTop="1">
      <c r="A18" s="85">
        <v>3</v>
      </c>
      <c r="B18" s="25">
        <v>63</v>
      </c>
      <c r="C18" s="62">
        <v>63</v>
      </c>
      <c r="D18" s="62">
        <v>62</v>
      </c>
      <c r="E18" s="62">
        <v>61</v>
      </c>
      <c r="F18" s="62">
        <v>62</v>
      </c>
      <c r="G18" s="64">
        <v>64</v>
      </c>
      <c r="H18" s="23">
        <f t="shared" si="0"/>
        <v>62.5</v>
      </c>
      <c r="I18" s="66">
        <v>60.583333333333336</v>
      </c>
      <c r="J18" s="84">
        <v>9.25</v>
      </c>
      <c r="K18" s="174" t="s">
        <v>39</v>
      </c>
      <c r="L18" s="176" t="s">
        <v>40</v>
      </c>
      <c r="M18" s="173" t="s">
        <v>40</v>
      </c>
      <c r="N18" s="172" t="s">
        <v>41</v>
      </c>
      <c r="O18" s="172" t="s">
        <v>41</v>
      </c>
      <c r="P18" s="171" t="s">
        <v>42</v>
      </c>
      <c r="Q18" s="171" t="s">
        <v>42</v>
      </c>
      <c r="R18" s="171" t="s">
        <v>42</v>
      </c>
      <c r="S18" s="170" t="s">
        <v>43</v>
      </c>
    </row>
    <row r="19" spans="1:12" ht="15.75" thickBot="1">
      <c r="A19" s="142">
        <v>4</v>
      </c>
      <c r="B19" s="87">
        <v>80</v>
      </c>
      <c r="C19" s="88">
        <v>78</v>
      </c>
      <c r="D19" s="88">
        <v>73</v>
      </c>
      <c r="E19" s="88">
        <v>73</v>
      </c>
      <c r="F19" s="88">
        <v>78</v>
      </c>
      <c r="G19" s="89">
        <v>73</v>
      </c>
      <c r="H19" s="90">
        <f t="shared" si="0"/>
        <v>75.83333333333333</v>
      </c>
      <c r="I19" s="91">
        <v>74.58333333333333</v>
      </c>
      <c r="J19" s="92">
        <v>8.466666666666667</v>
      </c>
      <c r="L19" s="175"/>
    </row>
    <row r="20" spans="9:12" ht="15.75" thickTop="1">
      <c r="I20" s="67"/>
      <c r="J20" s="67"/>
      <c r="L20" s="175"/>
    </row>
    <row r="21" ht="15">
      <c r="L21" s="175"/>
    </row>
    <row r="22" ht="15">
      <c r="L22" s="175"/>
    </row>
    <row r="23" ht="15">
      <c r="L23" s="175"/>
    </row>
    <row r="24" ht="15">
      <c r="L24" s="175"/>
    </row>
  </sheetData>
  <sheetProtection/>
  <mergeCells count="5">
    <mergeCell ref="A14:G14"/>
    <mergeCell ref="A5:G5"/>
    <mergeCell ref="H4:J4"/>
    <mergeCell ref="H14:J14"/>
    <mergeCell ref="K9:T11"/>
  </mergeCells>
  <printOptions/>
  <pageMargins left="0.7" right="0.7" top="0.75" bottom="0.75" header="0.3" footer="0.3"/>
  <pageSetup horizontalDpi="600" verticalDpi="600" orientation="portrait" paperSize="9" r:id="rId3"/>
  <ignoredErrors>
    <ignoredError sqref="H6 H7:H11 I6 I7:I10 H15:H19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zoomScale="103" zoomScaleNormal="103" zoomScalePageLayoutView="0" workbookViewId="0" topLeftCell="A1">
      <selection activeCell="F12" sqref="F12"/>
    </sheetView>
  </sheetViews>
  <sheetFormatPr defaultColWidth="9.140625" defaultRowHeight="15"/>
  <cols>
    <col min="1" max="1" width="7.140625" style="63" customWidth="1"/>
    <col min="2" max="2" width="17.140625" style="225" customWidth="1"/>
    <col min="3" max="3" width="10.00390625" style="63" customWidth="1"/>
    <col min="4" max="4" width="10.140625" style="63" customWidth="1"/>
    <col min="5" max="16384" width="8.7109375" style="63" customWidth="1"/>
  </cols>
  <sheetData>
    <row r="1" ht="15.75"/>
    <row r="2" spans="2:11" ht="15.75">
      <c r="B2" s="226" t="s">
        <v>30</v>
      </c>
      <c r="C2" s="233">
        <v>1</v>
      </c>
      <c r="D2" s="234">
        <v>2</v>
      </c>
      <c r="E2" s="234">
        <v>3</v>
      </c>
      <c r="F2" s="235">
        <v>4</v>
      </c>
      <c r="G2" s="235">
        <v>5</v>
      </c>
      <c r="H2" s="236">
        <v>6</v>
      </c>
      <c r="I2" s="236">
        <v>7</v>
      </c>
      <c r="J2" s="236">
        <v>8</v>
      </c>
      <c r="K2" s="237">
        <v>9</v>
      </c>
    </row>
    <row r="3" spans="2:11" ht="15.75">
      <c r="B3" s="223" t="s">
        <v>46</v>
      </c>
      <c r="C3" s="238">
        <v>16</v>
      </c>
      <c r="D3" s="239">
        <v>22</v>
      </c>
      <c r="E3" s="239">
        <v>28</v>
      </c>
      <c r="F3" s="240">
        <v>34</v>
      </c>
      <c r="G3" s="240">
        <v>40</v>
      </c>
      <c r="H3" s="241">
        <v>46</v>
      </c>
      <c r="I3" s="241">
        <v>52</v>
      </c>
      <c r="J3" s="241">
        <v>58</v>
      </c>
      <c r="K3" s="242">
        <v>64</v>
      </c>
    </row>
    <row r="4" spans="1:11" ht="15.75">
      <c r="A4" s="227"/>
      <c r="B4" s="226" t="s">
        <v>48</v>
      </c>
      <c r="C4" s="233">
        <v>17</v>
      </c>
      <c r="D4" s="234">
        <v>29</v>
      </c>
      <c r="E4" s="234">
        <v>29</v>
      </c>
      <c r="F4" s="235">
        <v>44</v>
      </c>
      <c r="G4" s="235">
        <v>44</v>
      </c>
      <c r="H4" s="236">
        <v>61</v>
      </c>
      <c r="I4" s="236">
        <v>61</v>
      </c>
      <c r="J4" s="236">
        <v>61</v>
      </c>
      <c r="K4" s="237">
        <v>75</v>
      </c>
    </row>
    <row r="5" spans="1:11" ht="15.75">
      <c r="A5" s="227"/>
      <c r="B5" s="226" t="s">
        <v>27</v>
      </c>
      <c r="C5" s="233" t="s">
        <v>39</v>
      </c>
      <c r="D5" s="234" t="s">
        <v>40</v>
      </c>
      <c r="E5" s="234" t="s">
        <v>40</v>
      </c>
      <c r="F5" s="235" t="s">
        <v>41</v>
      </c>
      <c r="G5" s="235" t="s">
        <v>41</v>
      </c>
      <c r="H5" s="236" t="s">
        <v>42</v>
      </c>
      <c r="I5" s="236" t="s">
        <v>42</v>
      </c>
      <c r="J5" s="236" t="s">
        <v>42</v>
      </c>
      <c r="K5" s="237" t="s">
        <v>43</v>
      </c>
    </row>
    <row r="6" spans="1:11" s="230" customFormat="1" ht="15.75">
      <c r="A6" s="228"/>
      <c r="B6" s="229" t="s">
        <v>45</v>
      </c>
      <c r="C6" s="243">
        <v>13.1</v>
      </c>
      <c r="D6" s="244">
        <v>11</v>
      </c>
      <c r="E6" s="244">
        <v>11</v>
      </c>
      <c r="F6" s="245">
        <v>9.9</v>
      </c>
      <c r="G6" s="245">
        <v>9.9</v>
      </c>
      <c r="H6" s="246">
        <v>9.3</v>
      </c>
      <c r="I6" s="246">
        <v>9.3</v>
      </c>
      <c r="J6" s="246">
        <v>9.3</v>
      </c>
      <c r="K6" s="247">
        <v>8.5</v>
      </c>
    </row>
    <row r="7" spans="1:11" ht="15.75">
      <c r="A7" s="215"/>
      <c r="B7" s="224" t="s">
        <v>47</v>
      </c>
      <c r="C7" s="218">
        <f>17*13.1</f>
        <v>222.7</v>
      </c>
      <c r="D7" s="219">
        <f>29*11</f>
        <v>319</v>
      </c>
      <c r="E7" s="219">
        <f>29*11</f>
        <v>319</v>
      </c>
      <c r="F7" s="220">
        <f>44*9.9</f>
        <v>435.6</v>
      </c>
      <c r="G7" s="220">
        <f>44*9.9</f>
        <v>435.6</v>
      </c>
      <c r="H7" s="221">
        <f>61*9.3</f>
        <v>567.3000000000001</v>
      </c>
      <c r="I7" s="221">
        <f>61*9.3</f>
        <v>567.3000000000001</v>
      </c>
      <c r="J7" s="221">
        <f>61*9.3</f>
        <v>567.3000000000001</v>
      </c>
      <c r="K7" s="222">
        <f>75*8.5</f>
        <v>637.5</v>
      </c>
    </row>
    <row r="8" spans="1:2" ht="15.75">
      <c r="A8" s="217"/>
      <c r="B8" s="216"/>
    </row>
    <row r="9" spans="1:2" ht="15.75">
      <c r="A9" s="217"/>
      <c r="B9" s="216"/>
    </row>
    <row r="10" spans="1:2" ht="15">
      <c r="A10" s="217"/>
      <c r="B10" s="216"/>
    </row>
    <row r="11" spans="1:2" ht="15">
      <c r="A11" s="231"/>
      <c r="B11" s="23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Admin</cp:lastModifiedBy>
  <cp:lastPrinted>2017-12-27T08:03:40Z</cp:lastPrinted>
  <dcterms:created xsi:type="dcterms:W3CDTF">2016-12-07T13:09:33Z</dcterms:created>
  <dcterms:modified xsi:type="dcterms:W3CDTF">2021-05-03T07:13:06Z</dcterms:modified>
  <cp:category/>
  <cp:version/>
  <cp:contentType/>
  <cp:contentStatus/>
</cp:coreProperties>
</file>