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75" yWindow="-180" windowWidth="23940" windowHeight="8925" activeTab="1"/>
  </bookViews>
  <sheets>
    <sheet name="Lisa 1" sheetId="12" r:id="rId1"/>
    <sheet name="Lisa 2" sheetId="13" r:id="rId2"/>
  </sheets>
  <definedNames>
    <definedName name="_xlnm.Print_Titles" localSheetId="0">'Lisa 1'!$A:$B,'Lisa 1'!$4:$5</definedName>
  </definedNames>
  <calcPr calcId="145621"/>
</workbook>
</file>

<file path=xl/calcChain.xml><?xml version="1.0" encoding="utf-8"?>
<calcChain xmlns="http://schemas.openxmlformats.org/spreadsheetml/2006/main">
  <c r="D13" i="13" l="1"/>
  <c r="G17" i="12"/>
  <c r="H17" i="12"/>
  <c r="I17" i="12"/>
  <c r="J17" i="12"/>
  <c r="K17" i="12"/>
  <c r="M17" i="12"/>
  <c r="N17" i="12"/>
  <c r="O17" i="12"/>
  <c r="P17" i="12"/>
  <c r="Q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F13" i="13"/>
  <c r="G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E13" i="13"/>
  <c r="D11" i="13"/>
  <c r="X13" i="13" l="1"/>
  <c r="Y13" i="13"/>
  <c r="Z13" i="13"/>
  <c r="AA13" i="13"/>
  <c r="AB13" i="13"/>
  <c r="AC13" i="13"/>
  <c r="AD13" i="13"/>
  <c r="AE13" i="13"/>
  <c r="AF13" i="13"/>
  <c r="AG13" i="13"/>
  <c r="AH13" i="13"/>
  <c r="AI13" i="13"/>
  <c r="W12" i="13"/>
  <c r="Q12" i="13"/>
  <c r="K12" i="13"/>
  <c r="D12" i="13"/>
  <c r="W10" i="13"/>
  <c r="Q10" i="13"/>
  <c r="D10" i="13"/>
  <c r="W9" i="13"/>
  <c r="Q9" i="13"/>
  <c r="K9" i="13"/>
  <c r="D9" i="13"/>
  <c r="W8" i="13"/>
  <c r="Q8" i="13"/>
  <c r="K8" i="13"/>
  <c r="D8" i="13"/>
  <c r="W7" i="13"/>
  <c r="Q7" i="13"/>
  <c r="K7" i="13"/>
  <c r="K6" i="13" s="1"/>
  <c r="D7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P6" i="13"/>
  <c r="O6" i="13"/>
  <c r="N6" i="13"/>
  <c r="M6" i="13"/>
  <c r="L6" i="13"/>
  <c r="J6" i="13"/>
  <c r="H6" i="13"/>
  <c r="G6" i="13"/>
  <c r="F6" i="13"/>
  <c r="E6" i="13"/>
  <c r="R23" i="12"/>
  <c r="R24" i="12"/>
  <c r="R25" i="12"/>
  <c r="R26" i="12"/>
  <c r="R27" i="12"/>
  <c r="R19" i="12"/>
  <c r="R20" i="12"/>
  <c r="R21" i="12"/>
  <c r="R18" i="12"/>
  <c r="R8" i="12"/>
  <c r="R9" i="12"/>
  <c r="R10" i="12"/>
  <c r="R11" i="12"/>
  <c r="R12" i="12"/>
  <c r="R13" i="12"/>
  <c r="R14" i="12"/>
  <c r="R15" i="12"/>
  <c r="R16" i="12"/>
  <c r="R7" i="12"/>
  <c r="AC22" i="12"/>
  <c r="AC6" i="12"/>
  <c r="L10" i="12"/>
  <c r="F10" i="12"/>
  <c r="L20" i="12"/>
  <c r="F20" i="12"/>
  <c r="L18" i="12"/>
  <c r="L19" i="12"/>
  <c r="F18" i="12"/>
  <c r="F19" i="12"/>
  <c r="E17" i="12"/>
  <c r="E6" i="12" s="1"/>
  <c r="G6" i="12"/>
  <c r="H6" i="12"/>
  <c r="I6" i="12"/>
  <c r="J6" i="12"/>
  <c r="K6" i="12"/>
  <c r="M6" i="12"/>
  <c r="N6" i="12"/>
  <c r="O6" i="12"/>
  <c r="P6" i="12"/>
  <c r="S6" i="12"/>
  <c r="T6" i="12"/>
  <c r="U6" i="12"/>
  <c r="V6" i="12"/>
  <c r="V28" i="12" s="1"/>
  <c r="W6" i="12"/>
  <c r="X6" i="12"/>
  <c r="Y6" i="12"/>
  <c r="Y28" i="12" s="1"/>
  <c r="Z6" i="12"/>
  <c r="AA6" i="12"/>
  <c r="AB6" i="12"/>
  <c r="AD6" i="12"/>
  <c r="L16" i="12"/>
  <c r="F16" i="12"/>
  <c r="F9" i="12"/>
  <c r="L9" i="12"/>
  <c r="F8" i="12"/>
  <c r="L8" i="12"/>
  <c r="F13" i="12"/>
  <c r="L13" i="12"/>
  <c r="F12" i="12"/>
  <c r="L12" i="12"/>
  <c r="AD28" i="12" l="1"/>
  <c r="AA28" i="12"/>
  <c r="H28" i="12"/>
  <c r="P28" i="12"/>
  <c r="K28" i="12"/>
  <c r="O28" i="12"/>
  <c r="J28" i="12"/>
  <c r="AC28" i="12"/>
  <c r="R17" i="12"/>
  <c r="D16" i="12"/>
  <c r="D12" i="12"/>
  <c r="D6" i="13"/>
  <c r="I7" i="13"/>
  <c r="I6" i="13" s="1"/>
  <c r="I8" i="13"/>
  <c r="I9" i="13"/>
  <c r="I10" i="13"/>
  <c r="I12" i="13"/>
  <c r="Q6" i="13"/>
  <c r="D20" i="12"/>
  <c r="D13" i="12"/>
  <c r="D10" i="12"/>
  <c r="D19" i="12"/>
  <c r="D18" i="12"/>
  <c r="D9" i="12"/>
  <c r="D8" i="12"/>
  <c r="F14" i="12"/>
  <c r="F15" i="12"/>
  <c r="F21" i="12"/>
  <c r="F17" i="12" s="1"/>
  <c r="F11" i="12"/>
  <c r="F7" i="12"/>
  <c r="H22" i="12"/>
  <c r="I22" i="12"/>
  <c r="I28" i="12" s="1"/>
  <c r="J22" i="12"/>
  <c r="F24" i="12"/>
  <c r="F25" i="12"/>
  <c r="F26" i="12"/>
  <c r="F27" i="12"/>
  <c r="F23" i="12"/>
  <c r="L24" i="12"/>
  <c r="L25" i="12"/>
  <c r="L26" i="12"/>
  <c r="L27" i="12"/>
  <c r="L23" i="12"/>
  <c r="E22" i="12"/>
  <c r="E28" i="12" s="1"/>
  <c r="G22" i="12"/>
  <c r="G28" i="12" s="1"/>
  <c r="K22" i="12"/>
  <c r="M22" i="12"/>
  <c r="M28" i="12" s="1"/>
  <c r="N22" i="12"/>
  <c r="N28" i="12" s="1"/>
  <c r="O22" i="12"/>
  <c r="P22" i="12"/>
  <c r="Q22" i="12"/>
  <c r="S22" i="12"/>
  <c r="S28" i="12" s="1"/>
  <c r="T22" i="12"/>
  <c r="T28" i="12" s="1"/>
  <c r="U22" i="12"/>
  <c r="U28" i="12" s="1"/>
  <c r="W22" i="12"/>
  <c r="W28" i="12" s="1"/>
  <c r="X22" i="12"/>
  <c r="X28" i="12" s="1"/>
  <c r="Z22" i="12"/>
  <c r="Z28" i="12" s="1"/>
  <c r="AA22" i="12"/>
  <c r="AB22" i="12"/>
  <c r="AB28" i="12" s="1"/>
  <c r="AD22" i="12"/>
  <c r="R22" i="12" l="1"/>
  <c r="D26" i="12"/>
  <c r="F6" i="12"/>
  <c r="F22" i="12"/>
  <c r="D24" i="12"/>
  <c r="D23" i="12"/>
  <c r="D27" i="12"/>
  <c r="L22" i="12"/>
  <c r="D25" i="12"/>
  <c r="Q15" i="12"/>
  <c r="L11" i="12"/>
  <c r="L14" i="12"/>
  <c r="L21" i="12"/>
  <c r="L17" i="12" s="1"/>
  <c r="L7" i="12"/>
  <c r="F28" i="12" l="1"/>
  <c r="L15" i="12"/>
  <c r="L6" i="12" s="1"/>
  <c r="L28" i="12" s="1"/>
  <c r="Q6" i="12"/>
  <c r="Q28" i="12" s="1"/>
  <c r="D22" i="12"/>
  <c r="D14" i="12"/>
  <c r="D15" i="12"/>
  <c r="D21" i="12"/>
  <c r="D17" i="12" s="1"/>
  <c r="D11" i="12"/>
  <c r="R6" i="12" l="1"/>
  <c r="R28" i="12" s="1"/>
  <c r="D7" i="12" l="1"/>
  <c r="D6" i="12" s="1"/>
  <c r="D28" i="12" s="1"/>
</calcChain>
</file>

<file path=xl/sharedStrings.xml><?xml version="1.0" encoding="utf-8"?>
<sst xmlns="http://schemas.openxmlformats.org/spreadsheetml/2006/main" count="141" uniqueCount="77">
  <si>
    <t>lähetused</t>
  </si>
  <si>
    <t>maksud töötasult</t>
  </si>
  <si>
    <t>töötajate töötasu</t>
  </si>
  <si>
    <t>rahastaja</t>
  </si>
  <si>
    <t>lepinguline töötasu</t>
  </si>
  <si>
    <t>ametnike töötasu</t>
  </si>
  <si>
    <t>tegevusala</t>
  </si>
  <si>
    <t>eelarve liik</t>
  </si>
  <si>
    <t>Kokku tulud</t>
  </si>
  <si>
    <t>Saadav tulu põhitegevuseks</t>
  </si>
  <si>
    <t xml:space="preserve">KOKKU KULUD </t>
  </si>
  <si>
    <t>ürituste korraldamine</t>
  </si>
  <si>
    <t>Struktuuriüksus</t>
  </si>
  <si>
    <t>KOKKU saadud vahendid</t>
  </si>
  <si>
    <t>tööjõukulud</t>
  </si>
  <si>
    <t>koolitused</t>
  </si>
  <si>
    <t>muud maj.kulud</t>
  </si>
  <si>
    <t>erisoodustus</t>
  </si>
  <si>
    <t>ruumide ülalpidamiskulud</t>
  </si>
  <si>
    <t>majandamiskulud</t>
  </si>
  <si>
    <t>Tartu linna 2016. a eelarvesse saadud sihtotstarbeliste vahendite avamine tulu- ja kuluklassifikaatori lõikes (eurodes)</t>
  </si>
  <si>
    <t>Haridusosakond, sh:</t>
  </si>
  <si>
    <t>Kutsehariduskeskus</t>
  </si>
  <si>
    <t>09222</t>
  </si>
  <si>
    <t>HarMin</t>
  </si>
  <si>
    <t>antavad toetused</t>
  </si>
  <si>
    <t>antavad toetused füüsilistele isikutele</t>
  </si>
  <si>
    <t>õppetoetused</t>
  </si>
  <si>
    <t>Annelinna Gümnaasium</t>
  </si>
  <si>
    <t>09220</t>
  </si>
  <si>
    <t>A. Puškini Kool</t>
  </si>
  <si>
    <t>09212</t>
  </si>
  <si>
    <t>M. Härma Gümnaasium</t>
  </si>
  <si>
    <t>09213</t>
  </si>
  <si>
    <t>Innove</t>
  </si>
  <si>
    <t>Ettevõtluse osakond</t>
  </si>
  <si>
    <t>04740</t>
  </si>
  <si>
    <t>Saadav tulu investeeringuteks</t>
  </si>
  <si>
    <t>Linnaplaneerimise ja maakorralduse osakond</t>
  </si>
  <si>
    <t>PMN</t>
  </si>
  <si>
    <t>Sotsiaalabi- ja tervishoiu osakond</t>
  </si>
  <si>
    <t>muu puuetega inimeste sotsiaalne kaitse</t>
  </si>
  <si>
    <t>VVlg2</t>
  </si>
  <si>
    <t>toimetulekutoetus</t>
  </si>
  <si>
    <t>peretoetus</t>
  </si>
  <si>
    <t>hooldajatoetus</t>
  </si>
  <si>
    <t>Maaval</t>
  </si>
  <si>
    <t>sotsiaalteenused</t>
  </si>
  <si>
    <t>muu perede ja laste sotsiaalne kaitse</t>
  </si>
  <si>
    <t>osakonna ülalpidamine</t>
  </si>
  <si>
    <t>01112</t>
  </si>
  <si>
    <t>kulud inventarile</t>
  </si>
  <si>
    <t>Linnamajanduse osakond</t>
  </si>
  <si>
    <t>05400</t>
  </si>
  <si>
    <t>kahjuhüvitis</t>
  </si>
  <si>
    <t>muud tegevuskulud</t>
  </si>
  <si>
    <t>toitlustamine</t>
  </si>
  <si>
    <t>J. Poska Gümnaasium</t>
  </si>
  <si>
    <t>Maarja Kool</t>
  </si>
  <si>
    <t>M. Reiniku Kool</t>
  </si>
  <si>
    <t>koolituskulud</t>
  </si>
  <si>
    <t>osakond</t>
  </si>
  <si>
    <t>põhihariduse otsekulud</t>
  </si>
  <si>
    <t>õppevahendid</t>
  </si>
  <si>
    <t>üldkeskhariduse otsekulud</t>
  </si>
  <si>
    <t>põhi- ja üldkeskhariduse kaudsed kulud</t>
  </si>
  <si>
    <t>koolitoit</t>
  </si>
  <si>
    <t>09601</t>
  </si>
  <si>
    <t>Linnavarade osakond</t>
  </si>
  <si>
    <t>09800</t>
  </si>
  <si>
    <t>põhivara soetamine</t>
  </si>
  <si>
    <t>Sotsiaalabi osakond</t>
  </si>
  <si>
    <t>SotsMin</t>
  </si>
  <si>
    <t>residendid</t>
  </si>
  <si>
    <t>muud mitteresidendid</t>
  </si>
  <si>
    <t>Tartu linna 2016. a finantseerimiseelarvesse eelmisest aastast ületulevate vabade vahendite avaminekuluklassifikaatori lõikes (eurodes)</t>
  </si>
  <si>
    <t>KOKKU 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</si>
</sst>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9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11" fillId="0" borderId="2" xfId="1" applyFont="1" applyFill="1" applyBorder="1" applyAlignment="1">
      <alignment horizontal="center"/>
    </xf>
    <xf numFmtId="3" fontId="11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3" xfId="1" quotePrefix="1" applyFont="1" applyFill="1" applyBorder="1" applyAlignment="1">
      <alignment horizontal="right"/>
    </xf>
    <xf numFmtId="3" fontId="4" fillId="0" borderId="3" xfId="1" applyNumberFormat="1" applyFont="1" applyFill="1" applyBorder="1"/>
    <xf numFmtId="0" fontId="0" fillId="0" borderId="0" xfId="0" applyBorder="1"/>
    <xf numFmtId="0" fontId="6" fillId="0" borderId="3" xfId="0" applyFont="1" applyBorder="1"/>
    <xf numFmtId="3" fontId="4" fillId="0" borderId="3" xfId="1" quotePrefix="1" applyNumberFormat="1" applyFont="1" applyFill="1" applyBorder="1" applyAlignment="1">
      <alignment horizontal="right"/>
    </xf>
    <xf numFmtId="3" fontId="8" fillId="0" borderId="3" xfId="0" applyNumberFormat="1" applyFont="1" applyBorder="1"/>
    <xf numFmtId="0" fontId="13" fillId="0" borderId="0" xfId="0" applyFont="1"/>
    <xf numFmtId="0" fontId="9" fillId="0" borderId="0" xfId="0" quotePrefix="1" applyFont="1"/>
    <xf numFmtId="0" fontId="12" fillId="0" borderId="3" xfId="1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3" fontId="4" fillId="0" borderId="1" xfId="1" quotePrefix="1" applyNumberFormat="1" applyFont="1" applyFill="1" applyBorder="1" applyAlignment="1">
      <alignment horizontal="right"/>
    </xf>
    <xf numFmtId="3" fontId="5" fillId="0" borderId="4" xfId="1" quotePrefix="1" applyNumberFormat="1" applyFont="1" applyFill="1" applyBorder="1" applyAlignment="1">
      <alignment horizontal="right"/>
    </xf>
    <xf numFmtId="3" fontId="0" fillId="0" borderId="0" xfId="0" applyNumberFormat="1"/>
    <xf numFmtId="0" fontId="11" fillId="0" borderId="4" xfId="1" applyFont="1" applyFill="1" applyBorder="1" applyAlignment="1">
      <alignment horizontal="left" wrapText="1"/>
    </xf>
    <xf numFmtId="0" fontId="5" fillId="0" borderId="4" xfId="1" quotePrefix="1" applyFont="1" applyFill="1" applyBorder="1" applyAlignment="1">
      <alignment horizontal="right"/>
    </xf>
    <xf numFmtId="3" fontId="4" fillId="0" borderId="4" xfId="1" quotePrefix="1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3" fontId="5" fillId="0" borderId="4" xfId="1" applyNumberFormat="1" applyFont="1" applyFill="1" applyBorder="1" applyAlignment="1">
      <alignment horizontal="center"/>
    </xf>
    <xf numFmtId="3" fontId="4" fillId="0" borderId="6" xfId="1" quotePrefix="1" applyNumberFormat="1" applyFont="1" applyFill="1" applyBorder="1" applyAlignment="1">
      <alignment horizontal="right"/>
    </xf>
    <xf numFmtId="3" fontId="4" fillId="0" borderId="5" xfId="1" quotePrefix="1" applyNumberFormat="1" applyFont="1" applyFill="1" applyBorder="1" applyAlignment="1">
      <alignment horizontal="right"/>
    </xf>
    <xf numFmtId="3" fontId="5" fillId="0" borderId="7" xfId="1" quotePrefix="1" applyNumberFormat="1" applyFont="1" applyFill="1" applyBorder="1" applyAlignment="1">
      <alignment horizontal="right"/>
    </xf>
    <xf numFmtId="3" fontId="5" fillId="0" borderId="1" xfId="1" quotePrefix="1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left" wrapText="1"/>
    </xf>
    <xf numFmtId="0" fontId="5" fillId="0" borderId="2" xfId="1" quotePrefix="1" applyFont="1" applyFill="1" applyBorder="1" applyAlignment="1">
      <alignment horizontal="right"/>
    </xf>
    <xf numFmtId="3" fontId="4" fillId="0" borderId="2" xfId="1" quotePrefix="1" applyNumberFormat="1" applyFont="1" applyFill="1" applyBorder="1" applyAlignment="1">
      <alignment horizontal="right"/>
    </xf>
    <xf numFmtId="3" fontId="5" fillId="0" borderId="2" xfId="1" quotePrefix="1" applyNumberFormat="1" applyFont="1" applyFill="1" applyBorder="1" applyAlignment="1">
      <alignment horizontal="right"/>
    </xf>
    <xf numFmtId="3" fontId="5" fillId="0" borderId="2" xfId="1" quotePrefix="1" applyNumberFormat="1" applyFont="1" applyFill="1" applyBorder="1" applyAlignment="1">
      <alignment horizontal="center"/>
    </xf>
    <xf numFmtId="3" fontId="4" fillId="0" borderId="7" xfId="1" quotePrefix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left" wrapText="1"/>
    </xf>
    <xf numFmtId="0" fontId="5" fillId="0" borderId="1" xfId="1" quotePrefix="1" applyFont="1" applyFill="1" applyBorder="1" applyAlignment="1">
      <alignment horizontal="right"/>
    </xf>
    <xf numFmtId="3" fontId="5" fillId="0" borderId="1" xfId="1" quotePrefix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3" fontId="5" fillId="0" borderId="3" xfId="1" quotePrefix="1" applyNumberFormat="1" applyFont="1" applyFill="1" applyBorder="1" applyAlignment="1">
      <alignment horizontal="right"/>
    </xf>
    <xf numFmtId="3" fontId="14" fillId="0" borderId="3" xfId="1" quotePrefix="1" applyNumberFormat="1" applyFont="1" applyFill="1" applyBorder="1" applyAlignment="1">
      <alignment horizontal="right"/>
    </xf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3" fontId="5" fillId="0" borderId="1" xfId="1" applyNumberFormat="1" applyFont="1" applyFill="1" applyBorder="1" applyAlignment="1">
      <alignment horizontal="center" wrapText="1"/>
    </xf>
    <xf numFmtId="3" fontId="5" fillId="0" borderId="2" xfId="1" applyNumberFormat="1" applyFont="1" applyFill="1" applyBorder="1"/>
    <xf numFmtId="3" fontId="5" fillId="0" borderId="2" xfId="1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/>
    <xf numFmtId="0" fontId="11" fillId="0" borderId="1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left" wrapText="1"/>
    </xf>
    <xf numFmtId="0" fontId="5" fillId="0" borderId="7" xfId="1" quotePrefix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/>
    </xf>
    <xf numFmtId="3" fontId="4" fillId="0" borderId="10" xfId="1" quotePrefix="1" applyNumberFormat="1" applyFont="1" applyFill="1" applyBorder="1" applyAlignment="1">
      <alignment horizontal="right"/>
    </xf>
    <xf numFmtId="3" fontId="5" fillId="0" borderId="11" xfId="1" quotePrefix="1" applyNumberFormat="1" applyFont="1" applyFill="1" applyBorder="1" applyAlignment="1">
      <alignment horizontal="right"/>
    </xf>
    <xf numFmtId="3" fontId="5" fillId="0" borderId="12" xfId="1" quotePrefix="1" applyNumberFormat="1" applyFont="1" applyFill="1" applyBorder="1" applyAlignment="1">
      <alignment horizontal="right"/>
    </xf>
    <xf numFmtId="3" fontId="4" fillId="0" borderId="12" xfId="1" applyNumberFormat="1" applyFont="1" applyFill="1" applyBorder="1"/>
    <xf numFmtId="3" fontId="4" fillId="0" borderId="12" xfId="1" quotePrefix="1" applyNumberFormat="1" applyFont="1" applyFill="1" applyBorder="1" applyAlignment="1">
      <alignment horizontal="right"/>
    </xf>
    <xf numFmtId="0" fontId="6" fillId="0" borderId="4" xfId="0" applyFont="1" applyBorder="1"/>
    <xf numFmtId="0" fontId="4" fillId="0" borderId="4" xfId="0" applyFont="1" applyBorder="1" applyAlignment="1">
      <alignment horizontal="right" wrapText="1"/>
    </xf>
    <xf numFmtId="3" fontId="5" fillId="0" borderId="3" xfId="1" quotePrefix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right" wrapText="1"/>
    </xf>
    <xf numFmtId="3" fontId="5" fillId="0" borderId="7" xfId="1" applyNumberFormat="1" applyFont="1" applyFill="1" applyBorder="1"/>
    <xf numFmtId="3" fontId="5" fillId="0" borderId="7" xfId="1" applyNumberFormat="1" applyFont="1" applyFill="1" applyBorder="1" applyAlignment="1">
      <alignment horizontal="center" wrapText="1"/>
    </xf>
    <xf numFmtId="3" fontId="4" fillId="0" borderId="7" xfId="1" applyNumberFormat="1" applyFont="1" applyFill="1" applyBorder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5" fillId="0" borderId="3" xfId="1" applyNumberFormat="1" applyFont="1" applyFill="1" applyBorder="1"/>
  </cellXfs>
  <cellStyles count="10">
    <cellStyle name="Comma 2" xfId="2"/>
    <cellStyle name="Comma 2 2" xfId="6"/>
    <cellStyle name="Comma 3" xfId="3"/>
    <cellStyle name="Comma 4" xfId="4"/>
    <cellStyle name="Comma 5" xfId="5"/>
    <cellStyle name="Koma 2" xfId="9"/>
    <cellStyle name="Normaallaad" xfId="0" builtinId="0"/>
    <cellStyle name="Normaallaad 2" xfId="7"/>
    <cellStyle name="Normaallaad 3" xfId="8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pane xSplit="2" ySplit="6" topLeftCell="C22" activePane="bottomRight" state="frozen"/>
      <selection pane="topRight" activeCell="D1" sqref="D1"/>
      <selection pane="bottomLeft" activeCell="A7" sqref="A7"/>
      <selection pane="bottomRight" activeCell="D22" activeCellId="1" sqref="D6 D22"/>
    </sheetView>
  </sheetViews>
  <sheetFormatPr defaultRowHeight="15" x14ac:dyDescent="0.25"/>
  <cols>
    <col min="1" max="1" width="26.140625" style="1" customWidth="1"/>
    <col min="2" max="2" width="6" style="1" bestFit="1" customWidth="1"/>
    <col min="3" max="3" width="7.5703125" style="1" bestFit="1" customWidth="1"/>
    <col min="4" max="4" width="8.85546875" style="1" bestFit="1" customWidth="1"/>
    <col min="5" max="5" width="8.140625" style="1" hidden="1" customWidth="1"/>
    <col min="6" max="6" width="8.85546875" style="1" bestFit="1" customWidth="1"/>
    <col min="7" max="11" width="8.140625" style="1" hidden="1" customWidth="1"/>
    <col min="12" max="12" width="8.140625" style="1" customWidth="1"/>
    <col min="13" max="13" width="7.42578125" style="1" hidden="1" customWidth="1"/>
    <col min="14" max="17" width="6.42578125" style="1" hidden="1" customWidth="1"/>
    <col min="18" max="18" width="7.42578125" style="1" bestFit="1" customWidth="1"/>
    <col min="19" max="19" width="6.42578125" style="1" hidden="1" customWidth="1"/>
    <col min="20" max="20" width="5.42578125" style="1" hidden="1" customWidth="1"/>
    <col min="21" max="22" width="6.42578125" style="1" hidden="1" customWidth="1"/>
    <col min="23" max="23" width="7.140625" style="1" hidden="1" customWidth="1"/>
    <col min="24" max="27" width="6.42578125" style="1" hidden="1" customWidth="1"/>
    <col min="28" max="29" width="7.42578125" style="1" hidden="1" customWidth="1"/>
    <col min="30" max="30" width="6.42578125" style="1" hidden="1" customWidth="1"/>
    <col min="31" max="16384" width="9.140625" style="1"/>
  </cols>
  <sheetData>
    <row r="1" spans="1:3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4" ht="34.5" customHeight="1" x14ac:dyDescent="0.25">
      <c r="A2" s="74" t="s">
        <v>75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18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4" ht="104.25" customHeight="1" x14ac:dyDescent="0.25">
      <c r="A4" s="5" t="s">
        <v>12</v>
      </c>
      <c r="B4" s="6" t="s">
        <v>6</v>
      </c>
      <c r="C4" s="9" t="s">
        <v>3</v>
      </c>
      <c r="D4" s="9" t="s">
        <v>10</v>
      </c>
      <c r="E4" s="8" t="s">
        <v>70</v>
      </c>
      <c r="F4" s="8" t="s">
        <v>26</v>
      </c>
      <c r="G4" s="8" t="s">
        <v>27</v>
      </c>
      <c r="H4" s="8" t="s">
        <v>43</v>
      </c>
      <c r="I4" s="8" t="s">
        <v>44</v>
      </c>
      <c r="J4" s="8" t="s">
        <v>45</v>
      </c>
      <c r="K4" s="8" t="s">
        <v>25</v>
      </c>
      <c r="L4" s="8" t="s">
        <v>14</v>
      </c>
      <c r="M4" s="2" t="s">
        <v>5</v>
      </c>
      <c r="N4" s="2" t="s">
        <v>2</v>
      </c>
      <c r="O4" s="2" t="s">
        <v>4</v>
      </c>
      <c r="P4" s="2" t="s">
        <v>17</v>
      </c>
      <c r="Q4" s="2" t="s">
        <v>1</v>
      </c>
      <c r="R4" s="8" t="s">
        <v>19</v>
      </c>
      <c r="S4" s="8"/>
      <c r="T4" s="8" t="s">
        <v>0</v>
      </c>
      <c r="U4" s="8" t="s">
        <v>15</v>
      </c>
      <c r="V4" s="8" t="s">
        <v>60</v>
      </c>
      <c r="W4" s="8" t="s">
        <v>18</v>
      </c>
      <c r="X4" s="8" t="s">
        <v>51</v>
      </c>
      <c r="Y4" s="8" t="s">
        <v>56</v>
      </c>
      <c r="Z4" s="8" t="s">
        <v>63</v>
      </c>
      <c r="AA4" s="8" t="s">
        <v>11</v>
      </c>
      <c r="AB4" s="8" t="s">
        <v>47</v>
      </c>
      <c r="AC4" s="8" t="s">
        <v>16</v>
      </c>
      <c r="AD4" s="9" t="s">
        <v>55</v>
      </c>
    </row>
    <row r="5" spans="1:34" ht="15.75" thickBot="1" x14ac:dyDescent="0.3">
      <c r="A5" s="10"/>
      <c r="B5" s="11"/>
      <c r="C5" s="12"/>
      <c r="D5" s="12"/>
      <c r="E5" s="12">
        <v>1551</v>
      </c>
      <c r="F5" s="12">
        <v>41</v>
      </c>
      <c r="G5" s="12">
        <v>4134</v>
      </c>
      <c r="H5" s="12">
        <v>4131</v>
      </c>
      <c r="I5" s="12">
        <v>4130</v>
      </c>
      <c r="J5" s="12">
        <v>4137</v>
      </c>
      <c r="K5" s="12">
        <v>45</v>
      </c>
      <c r="L5" s="12">
        <v>50</v>
      </c>
      <c r="M5" s="3">
        <v>5001</v>
      </c>
      <c r="N5" s="3">
        <v>5002</v>
      </c>
      <c r="O5" s="3">
        <v>5005</v>
      </c>
      <c r="P5" s="3">
        <v>505</v>
      </c>
      <c r="Q5" s="3">
        <v>506</v>
      </c>
      <c r="R5" s="12">
        <v>55</v>
      </c>
      <c r="S5" s="12">
        <v>5500</v>
      </c>
      <c r="T5" s="12">
        <v>5503</v>
      </c>
      <c r="U5" s="12">
        <v>5504</v>
      </c>
      <c r="V5" s="12">
        <v>5505</v>
      </c>
      <c r="W5" s="12">
        <v>5511</v>
      </c>
      <c r="X5" s="12">
        <v>5515</v>
      </c>
      <c r="Y5" s="12">
        <v>5521</v>
      </c>
      <c r="Z5" s="12">
        <v>5524</v>
      </c>
      <c r="AA5" s="12">
        <v>5525</v>
      </c>
      <c r="AB5" s="12">
        <v>5526</v>
      </c>
      <c r="AC5" s="12">
        <v>5540</v>
      </c>
      <c r="AD5" s="56">
        <v>608</v>
      </c>
    </row>
    <row r="6" spans="1:34" ht="15.75" thickBot="1" x14ac:dyDescent="0.3">
      <c r="A6" s="21" t="s">
        <v>21</v>
      </c>
      <c r="B6" s="13"/>
      <c r="C6" s="32"/>
      <c r="D6" s="32">
        <f>SUM(D7:D17)</f>
        <v>506331</v>
      </c>
      <c r="E6" s="32">
        <f>SUM(E7:E17)</f>
        <v>0</v>
      </c>
      <c r="F6" s="32">
        <f>SUM(F7:F17)</f>
        <v>431887</v>
      </c>
      <c r="G6" s="32">
        <f>SUM(G7:G17)</f>
        <v>431887</v>
      </c>
      <c r="H6" s="32">
        <f>SUM(H7:H17)</f>
        <v>0</v>
      </c>
      <c r="I6" s="32">
        <f>SUM(I7:I17)</f>
        <v>0</v>
      </c>
      <c r="J6" s="32">
        <f>SUM(J7:J17)</f>
        <v>0</v>
      </c>
      <c r="K6" s="32">
        <f>SUM(K7:K17)</f>
        <v>0</v>
      </c>
      <c r="L6" s="32">
        <f>SUM(L7:L17)</f>
        <v>6259</v>
      </c>
      <c r="M6" s="32">
        <f>SUM(M7:M17)</f>
        <v>0</v>
      </c>
      <c r="N6" s="32">
        <f>SUM(N7:N17)</f>
        <v>4764</v>
      </c>
      <c r="O6" s="32">
        <f>SUM(O7:O17)</f>
        <v>0</v>
      </c>
      <c r="P6" s="32">
        <f>SUM(P7:P17)</f>
        <v>0</v>
      </c>
      <c r="Q6" s="32">
        <f>SUM(Q7:Q17)</f>
        <v>1495</v>
      </c>
      <c r="R6" s="32">
        <f>SUM(R7:R17)</f>
        <v>68185</v>
      </c>
      <c r="S6" s="32">
        <f>SUM(S7:S17)</f>
        <v>2082</v>
      </c>
      <c r="T6" s="32">
        <f>SUM(T7:T17)</f>
        <v>0</v>
      </c>
      <c r="U6" s="32">
        <f>SUM(U7:U17)</f>
        <v>0</v>
      </c>
      <c r="V6" s="32">
        <f>SUM(V7:V17)</f>
        <v>13503</v>
      </c>
      <c r="W6" s="32">
        <f>SUM(W7:W17)</f>
        <v>0</v>
      </c>
      <c r="X6" s="32">
        <f>SUM(X7:X17)</f>
        <v>0</v>
      </c>
      <c r="Y6" s="32">
        <f>SUM(Y7:Y17)</f>
        <v>30448</v>
      </c>
      <c r="Z6" s="32">
        <f>SUM(Z7:Z17)</f>
        <v>15152</v>
      </c>
      <c r="AA6" s="32">
        <f>SUM(AA7:AA17)</f>
        <v>7000</v>
      </c>
      <c r="AB6" s="32">
        <f>SUM(AB7:AB17)</f>
        <v>0</v>
      </c>
      <c r="AC6" s="32">
        <f>SUM(AC7:AC17)</f>
        <v>0</v>
      </c>
      <c r="AD6" s="32">
        <f>SUM(AD7:AD17)</f>
        <v>0</v>
      </c>
    </row>
    <row r="7" spans="1:34" x14ac:dyDescent="0.25">
      <c r="A7" s="26" t="s">
        <v>22</v>
      </c>
      <c r="B7" s="27" t="s">
        <v>23</v>
      </c>
      <c r="C7" s="31" t="s">
        <v>24</v>
      </c>
      <c r="D7" s="28">
        <f t="shared" ref="D7:D21" si="0">SUM(L7,E7,F7,K7,R7)</f>
        <v>431887</v>
      </c>
      <c r="E7" s="24"/>
      <c r="F7" s="28">
        <f>SUM(G7:J7)</f>
        <v>431887</v>
      </c>
      <c r="G7" s="24">
        <v>431887</v>
      </c>
      <c r="H7" s="24"/>
      <c r="I7" s="24"/>
      <c r="J7" s="24"/>
      <c r="K7" s="24"/>
      <c r="L7" s="28">
        <f>SUM(M7:Q7)</f>
        <v>0</v>
      </c>
      <c r="M7" s="24"/>
      <c r="N7" s="24"/>
      <c r="O7" s="24"/>
      <c r="P7" s="24"/>
      <c r="Q7" s="24"/>
      <c r="R7" s="28">
        <f>SUM(S7:AC7)</f>
        <v>0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8"/>
    </row>
    <row r="8" spans="1:34" x14ac:dyDescent="0.25">
      <c r="A8" s="42" t="s">
        <v>58</v>
      </c>
      <c r="B8" s="43" t="s">
        <v>67</v>
      </c>
      <c r="C8" s="46" t="s">
        <v>42</v>
      </c>
      <c r="D8" s="23">
        <f t="shared" ref="D8" si="1">SUM(L8,E8,F8,K8,R8)</f>
        <v>635</v>
      </c>
      <c r="E8" s="34"/>
      <c r="F8" s="23">
        <f>G8+SUM(G8:J8)</f>
        <v>0</v>
      </c>
      <c r="G8" s="34"/>
      <c r="H8" s="34"/>
      <c r="I8" s="34"/>
      <c r="J8" s="34"/>
      <c r="K8" s="34"/>
      <c r="L8" s="23">
        <f t="shared" ref="L8" si="2">SUM(M8:Q8)</f>
        <v>0</v>
      </c>
      <c r="M8" s="34"/>
      <c r="N8" s="34"/>
      <c r="O8" s="34"/>
      <c r="P8" s="34"/>
      <c r="Q8" s="34"/>
      <c r="R8" s="23">
        <f t="shared" ref="R8:R16" si="3">SUM(S8:AC8)</f>
        <v>635</v>
      </c>
      <c r="S8" s="34"/>
      <c r="T8" s="34"/>
      <c r="U8" s="34"/>
      <c r="V8" s="34"/>
      <c r="W8" s="34"/>
      <c r="X8" s="34"/>
      <c r="Y8" s="34">
        <v>635</v>
      </c>
      <c r="Z8" s="34"/>
      <c r="AA8" s="34"/>
      <c r="AB8" s="34"/>
      <c r="AC8" s="34"/>
      <c r="AD8" s="41"/>
    </row>
    <row r="9" spans="1:34" x14ac:dyDescent="0.25">
      <c r="A9" s="42" t="s">
        <v>59</v>
      </c>
      <c r="B9" s="43" t="s">
        <v>31</v>
      </c>
      <c r="C9" s="46" t="s">
        <v>42</v>
      </c>
      <c r="D9" s="23">
        <f t="shared" ref="D9:D10" si="4">SUM(L9,E9,F9,K9,R9)</f>
        <v>814</v>
      </c>
      <c r="E9" s="34"/>
      <c r="F9" s="23">
        <f>G9+SUM(G9:J9)</f>
        <v>0</v>
      </c>
      <c r="G9" s="34"/>
      <c r="H9" s="34"/>
      <c r="I9" s="34"/>
      <c r="J9" s="34"/>
      <c r="K9" s="34"/>
      <c r="L9" s="23">
        <f t="shared" ref="L9:L10" si="5">SUM(M9:Q9)</f>
        <v>0</v>
      </c>
      <c r="M9" s="34"/>
      <c r="N9" s="34"/>
      <c r="O9" s="34"/>
      <c r="P9" s="34"/>
      <c r="Q9" s="34"/>
      <c r="R9" s="23">
        <f t="shared" si="3"/>
        <v>814</v>
      </c>
      <c r="S9" s="34"/>
      <c r="T9" s="34"/>
      <c r="U9" s="34"/>
      <c r="V9" s="34">
        <v>814</v>
      </c>
      <c r="W9" s="34"/>
      <c r="X9" s="34"/>
      <c r="Y9" s="34"/>
      <c r="Z9" s="34"/>
      <c r="AA9" s="34"/>
      <c r="AB9" s="34"/>
      <c r="AC9" s="34"/>
      <c r="AD9" s="41"/>
    </row>
    <row r="10" spans="1:34" x14ac:dyDescent="0.25">
      <c r="A10" s="36" t="s">
        <v>30</v>
      </c>
      <c r="B10" s="37" t="s">
        <v>31</v>
      </c>
      <c r="C10" s="44" t="s">
        <v>24</v>
      </c>
      <c r="D10" s="23">
        <f t="shared" si="4"/>
        <v>4000</v>
      </c>
      <c r="E10" s="35"/>
      <c r="F10" s="23">
        <f t="shared" ref="F10" si="6">G10+SUM(G10:J10)</f>
        <v>0</v>
      </c>
      <c r="G10" s="35"/>
      <c r="H10" s="35"/>
      <c r="I10" s="35"/>
      <c r="J10" s="35"/>
      <c r="K10" s="35"/>
      <c r="L10" s="23">
        <f t="shared" si="5"/>
        <v>0</v>
      </c>
      <c r="M10" s="35"/>
      <c r="N10" s="35"/>
      <c r="O10" s="35"/>
      <c r="P10" s="35"/>
      <c r="Q10" s="35"/>
      <c r="R10" s="23">
        <f t="shared" si="3"/>
        <v>4000</v>
      </c>
      <c r="S10" s="35">
        <v>500</v>
      </c>
      <c r="T10" s="35"/>
      <c r="U10" s="35"/>
      <c r="V10" s="35"/>
      <c r="W10" s="35"/>
      <c r="X10" s="35"/>
      <c r="Y10" s="35"/>
      <c r="Z10" s="35"/>
      <c r="AA10" s="35">
        <v>3500</v>
      </c>
      <c r="AB10" s="35"/>
      <c r="AC10" s="35"/>
      <c r="AD10" s="23"/>
    </row>
    <row r="11" spans="1:34" x14ac:dyDescent="0.25">
      <c r="A11" s="42" t="s">
        <v>28</v>
      </c>
      <c r="B11" s="43" t="s">
        <v>29</v>
      </c>
      <c r="C11" s="45" t="s">
        <v>24</v>
      </c>
      <c r="D11" s="23">
        <f t="shared" si="0"/>
        <v>3500</v>
      </c>
      <c r="E11" s="35"/>
      <c r="F11" s="23">
        <f>G11+SUM(G11:J11)</f>
        <v>0</v>
      </c>
      <c r="G11" s="35"/>
      <c r="H11" s="35"/>
      <c r="I11" s="35"/>
      <c r="J11" s="35"/>
      <c r="K11" s="35"/>
      <c r="L11" s="23">
        <f t="shared" ref="L11:L21" si="7">SUM(M11:Q11)</f>
        <v>0</v>
      </c>
      <c r="M11" s="35"/>
      <c r="N11" s="35"/>
      <c r="O11" s="35"/>
      <c r="P11" s="35"/>
      <c r="Q11" s="35"/>
      <c r="R11" s="23">
        <f t="shared" si="3"/>
        <v>3500</v>
      </c>
      <c r="S11" s="35"/>
      <c r="T11" s="35"/>
      <c r="U11" s="35"/>
      <c r="V11" s="35"/>
      <c r="W11" s="35"/>
      <c r="X11" s="35"/>
      <c r="Y11" s="35"/>
      <c r="Z11" s="35"/>
      <c r="AA11" s="35">
        <v>3500</v>
      </c>
      <c r="AB11" s="35"/>
      <c r="AC11" s="35"/>
      <c r="AD11" s="23"/>
    </row>
    <row r="12" spans="1:34" x14ac:dyDescent="0.25">
      <c r="A12" s="42" t="s">
        <v>28</v>
      </c>
      <c r="B12" s="43" t="s">
        <v>67</v>
      </c>
      <c r="C12" s="45" t="s">
        <v>42</v>
      </c>
      <c r="D12" s="23">
        <f t="shared" si="0"/>
        <v>8912</v>
      </c>
      <c r="E12" s="35"/>
      <c r="F12" s="23">
        <f>G12+SUM(G12:J12)</f>
        <v>0</v>
      </c>
      <c r="G12" s="35"/>
      <c r="H12" s="35"/>
      <c r="I12" s="35"/>
      <c r="J12" s="35"/>
      <c r="K12" s="35"/>
      <c r="L12" s="23">
        <f t="shared" ref="L12" si="8">SUM(M12:Q12)</f>
        <v>0</v>
      </c>
      <c r="M12" s="35"/>
      <c r="N12" s="35"/>
      <c r="O12" s="35"/>
      <c r="P12" s="35"/>
      <c r="Q12" s="35"/>
      <c r="R12" s="23">
        <f t="shared" si="3"/>
        <v>8912</v>
      </c>
      <c r="S12" s="35"/>
      <c r="T12" s="35"/>
      <c r="U12" s="35"/>
      <c r="V12" s="35"/>
      <c r="W12" s="35"/>
      <c r="X12" s="35"/>
      <c r="Y12" s="35">
        <v>8912</v>
      </c>
      <c r="Z12" s="35"/>
      <c r="AA12" s="35"/>
      <c r="AB12" s="35"/>
      <c r="AC12" s="35"/>
      <c r="AD12" s="23"/>
    </row>
    <row r="13" spans="1:34" x14ac:dyDescent="0.25">
      <c r="A13" s="36" t="s">
        <v>57</v>
      </c>
      <c r="B13" s="37" t="s">
        <v>67</v>
      </c>
      <c r="C13" s="44" t="s">
        <v>42</v>
      </c>
      <c r="D13" s="23">
        <f t="shared" ref="D13" si="9">SUM(L13,E13,F13,K13,R13)</f>
        <v>5677</v>
      </c>
      <c r="E13" s="35"/>
      <c r="F13" s="23">
        <f t="shared" ref="F13" si="10">G13+SUM(G13:J13)</f>
        <v>0</v>
      </c>
      <c r="G13" s="35"/>
      <c r="H13" s="35"/>
      <c r="I13" s="35"/>
      <c r="J13" s="35"/>
      <c r="K13" s="35"/>
      <c r="L13" s="23">
        <f t="shared" ref="L13" si="11">SUM(M13:Q13)</f>
        <v>0</v>
      </c>
      <c r="M13" s="35"/>
      <c r="N13" s="35"/>
      <c r="O13" s="35"/>
      <c r="P13" s="35"/>
      <c r="Q13" s="35"/>
      <c r="R13" s="23">
        <f t="shared" si="3"/>
        <v>5677</v>
      </c>
      <c r="S13" s="35"/>
      <c r="T13" s="35"/>
      <c r="U13" s="35"/>
      <c r="V13" s="35"/>
      <c r="W13" s="35"/>
      <c r="X13" s="35"/>
      <c r="Y13" s="35">
        <v>5677</v>
      </c>
      <c r="Z13" s="35"/>
      <c r="AA13" s="35"/>
      <c r="AB13" s="35"/>
      <c r="AC13" s="35"/>
      <c r="AD13" s="23"/>
    </row>
    <row r="14" spans="1:34" x14ac:dyDescent="0.25">
      <c r="A14" s="42" t="s">
        <v>32</v>
      </c>
      <c r="B14" s="43" t="s">
        <v>31</v>
      </c>
      <c r="C14" s="44" t="s">
        <v>24</v>
      </c>
      <c r="D14" s="23">
        <f t="shared" si="0"/>
        <v>1801</v>
      </c>
      <c r="E14" s="35"/>
      <c r="F14" s="23">
        <f t="shared" ref="F14:F21" si="12">G14+SUM(G14:J14)</f>
        <v>0</v>
      </c>
      <c r="G14" s="35"/>
      <c r="H14" s="35"/>
      <c r="I14" s="35"/>
      <c r="J14" s="35"/>
      <c r="K14" s="35"/>
      <c r="L14" s="23">
        <f t="shared" si="7"/>
        <v>1801</v>
      </c>
      <c r="M14" s="35"/>
      <c r="N14" s="35">
        <v>1422</v>
      </c>
      <c r="O14" s="35"/>
      <c r="P14" s="35"/>
      <c r="Q14" s="35">
        <v>379</v>
      </c>
      <c r="R14" s="23">
        <f t="shared" si="3"/>
        <v>0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23"/>
    </row>
    <row r="15" spans="1:34" x14ac:dyDescent="0.25">
      <c r="A15" s="42" t="s">
        <v>32</v>
      </c>
      <c r="B15" s="43" t="s">
        <v>33</v>
      </c>
      <c r="C15" s="44" t="s">
        <v>24</v>
      </c>
      <c r="D15" s="23">
        <f t="shared" si="0"/>
        <v>4458</v>
      </c>
      <c r="E15" s="35"/>
      <c r="F15" s="23">
        <f t="shared" si="12"/>
        <v>0</v>
      </c>
      <c r="G15" s="35"/>
      <c r="H15" s="35"/>
      <c r="I15" s="35"/>
      <c r="J15" s="35"/>
      <c r="K15" s="35"/>
      <c r="L15" s="23">
        <f t="shared" si="7"/>
        <v>4458</v>
      </c>
      <c r="M15" s="35"/>
      <c r="N15" s="35">
        <v>3342</v>
      </c>
      <c r="O15" s="35"/>
      <c r="P15" s="35"/>
      <c r="Q15" s="35">
        <f>1103+13</f>
        <v>1116</v>
      </c>
      <c r="R15" s="23">
        <f t="shared" si="3"/>
        <v>0</v>
      </c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23"/>
    </row>
    <row r="16" spans="1:34" x14ac:dyDescent="0.25">
      <c r="A16" s="42" t="s">
        <v>32</v>
      </c>
      <c r="B16" s="37" t="s">
        <v>29</v>
      </c>
      <c r="C16" s="40" t="s">
        <v>24</v>
      </c>
      <c r="D16" s="38">
        <f t="shared" ref="D16" si="13">SUM(L16,E16,F16,K16,R16)</f>
        <v>1582</v>
      </c>
      <c r="E16" s="39"/>
      <c r="F16" s="23">
        <f t="shared" ref="F16" si="14">G16+SUM(G16:J16)</f>
        <v>0</v>
      </c>
      <c r="G16" s="39"/>
      <c r="H16" s="39"/>
      <c r="I16" s="39"/>
      <c r="J16" s="39"/>
      <c r="K16" s="39"/>
      <c r="L16" s="38">
        <f t="shared" ref="L16" si="15">SUM(M16:Q16)</f>
        <v>0</v>
      </c>
      <c r="M16" s="39"/>
      <c r="N16" s="39"/>
      <c r="O16" s="39"/>
      <c r="P16" s="39"/>
      <c r="Q16" s="39"/>
      <c r="R16" s="23">
        <f t="shared" si="3"/>
        <v>1582</v>
      </c>
      <c r="S16" s="39">
        <v>1582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8"/>
    </row>
    <row r="17" spans="1:31" x14ac:dyDescent="0.25">
      <c r="A17" s="42" t="s">
        <v>61</v>
      </c>
      <c r="B17" s="37"/>
      <c r="C17" s="23"/>
      <c r="D17" s="23">
        <f t="shared" ref="D17:E17" si="16">SUM(D18:D21)</f>
        <v>43065</v>
      </c>
      <c r="E17" s="23">
        <f t="shared" si="16"/>
        <v>0</v>
      </c>
      <c r="F17" s="23">
        <f t="shared" ref="F17" si="17">SUM(F18:F21)</f>
        <v>0</v>
      </c>
      <c r="G17" s="23">
        <f t="shared" ref="G17" si="18">SUM(G18:G21)</f>
        <v>0</v>
      </c>
      <c r="H17" s="23">
        <f t="shared" ref="H17" si="19">SUM(H18:H21)</f>
        <v>0</v>
      </c>
      <c r="I17" s="23">
        <f t="shared" ref="I17" si="20">SUM(I18:I21)</f>
        <v>0</v>
      </c>
      <c r="J17" s="23">
        <f t="shared" ref="J17" si="21">SUM(J18:J21)</f>
        <v>0</v>
      </c>
      <c r="K17" s="23">
        <f t="shared" ref="K17" si="22">SUM(K18:K21)</f>
        <v>0</v>
      </c>
      <c r="L17" s="23">
        <f t="shared" ref="L17" si="23">SUM(L18:L21)</f>
        <v>0</v>
      </c>
      <c r="M17" s="23">
        <f t="shared" ref="M17" si="24">SUM(M18:M21)</f>
        <v>0</v>
      </c>
      <c r="N17" s="23">
        <f t="shared" ref="N17" si="25">SUM(N18:N21)</f>
        <v>0</v>
      </c>
      <c r="O17" s="23">
        <f t="shared" ref="O17" si="26">SUM(O18:O21)</f>
        <v>0</v>
      </c>
      <c r="P17" s="23">
        <f t="shared" ref="P17" si="27">SUM(P18:P21)</f>
        <v>0</v>
      </c>
      <c r="Q17" s="23">
        <f t="shared" ref="Q17" si="28">SUM(Q18:Q21)</f>
        <v>0</v>
      </c>
      <c r="R17" s="23">
        <f t="shared" ref="R17" si="29">SUM(R18:R21)</f>
        <v>43065</v>
      </c>
      <c r="S17" s="23">
        <f t="shared" ref="S17" si="30">SUM(S18:S21)</f>
        <v>0</v>
      </c>
      <c r="T17" s="23">
        <f t="shared" ref="T17" si="31">SUM(T18:T21)</f>
        <v>0</v>
      </c>
      <c r="U17" s="23">
        <f t="shared" ref="U17" si="32">SUM(U18:U21)</f>
        <v>0</v>
      </c>
      <c r="V17" s="23">
        <f t="shared" ref="V17" si="33">SUM(V18:V21)</f>
        <v>12689</v>
      </c>
      <c r="W17" s="23">
        <f t="shared" ref="W17" si="34">SUM(W18:W21)</f>
        <v>0</v>
      </c>
      <c r="X17" s="23">
        <f t="shared" ref="X17" si="35">SUM(X18:X21)</f>
        <v>0</v>
      </c>
      <c r="Y17" s="23">
        <f t="shared" ref="Y17" si="36">SUM(Y18:Y21)</f>
        <v>15224</v>
      </c>
      <c r="Z17" s="23">
        <f t="shared" ref="Z17" si="37">SUM(Z18:Z21)</f>
        <v>15152</v>
      </c>
      <c r="AA17" s="23">
        <f t="shared" ref="AA17" si="38">SUM(AA18:AA21)</f>
        <v>0</v>
      </c>
      <c r="AB17" s="23">
        <f t="shared" ref="AB17" si="39">SUM(AB18:AB21)</f>
        <v>0</v>
      </c>
      <c r="AC17" s="23">
        <f t="shared" ref="AC17" si="40">SUM(AC18:AC21)</f>
        <v>0</v>
      </c>
      <c r="AD17" s="23">
        <f t="shared" ref="AD17" si="41">SUM(AD18:AD21)</f>
        <v>0</v>
      </c>
    </row>
    <row r="18" spans="1:31" x14ac:dyDescent="0.25">
      <c r="A18" s="55" t="s">
        <v>62</v>
      </c>
      <c r="B18" s="37" t="s">
        <v>31</v>
      </c>
      <c r="C18" s="40" t="s">
        <v>42</v>
      </c>
      <c r="D18" s="38">
        <f t="shared" si="0"/>
        <v>152</v>
      </c>
      <c r="E18" s="39"/>
      <c r="F18" s="23">
        <f t="shared" si="12"/>
        <v>0</v>
      </c>
      <c r="G18" s="39"/>
      <c r="H18" s="39"/>
      <c r="I18" s="39"/>
      <c r="J18" s="39"/>
      <c r="K18" s="39"/>
      <c r="L18" s="38">
        <f t="shared" si="7"/>
        <v>0</v>
      </c>
      <c r="M18" s="39"/>
      <c r="N18" s="39"/>
      <c r="O18" s="39"/>
      <c r="P18" s="39"/>
      <c r="Q18" s="39"/>
      <c r="R18" s="38">
        <f>SUM(S18:AC18)</f>
        <v>152</v>
      </c>
      <c r="S18" s="39"/>
      <c r="T18" s="39"/>
      <c r="U18" s="39"/>
      <c r="V18" s="39"/>
      <c r="W18" s="39"/>
      <c r="X18" s="39"/>
      <c r="Y18" s="39"/>
      <c r="Z18" s="39">
        <v>152</v>
      </c>
      <c r="AA18" s="39"/>
      <c r="AB18" s="39"/>
      <c r="AC18" s="39"/>
      <c r="AD18" s="38"/>
    </row>
    <row r="19" spans="1:31" x14ac:dyDescent="0.25">
      <c r="A19" s="55" t="s">
        <v>64</v>
      </c>
      <c r="B19" s="37" t="s">
        <v>33</v>
      </c>
      <c r="C19" s="40" t="s">
        <v>42</v>
      </c>
      <c r="D19" s="38">
        <f t="shared" si="0"/>
        <v>15000</v>
      </c>
      <c r="E19" s="39"/>
      <c r="F19" s="23">
        <f t="shared" si="12"/>
        <v>0</v>
      </c>
      <c r="G19" s="39"/>
      <c r="H19" s="39"/>
      <c r="I19" s="39"/>
      <c r="J19" s="39"/>
      <c r="K19" s="39"/>
      <c r="L19" s="38">
        <f t="shared" si="7"/>
        <v>0</v>
      </c>
      <c r="M19" s="39"/>
      <c r="N19" s="39"/>
      <c r="O19" s="39"/>
      <c r="P19" s="39"/>
      <c r="Q19" s="39"/>
      <c r="R19" s="38">
        <f t="shared" ref="R19:R27" si="42">SUM(S19:AC19)</f>
        <v>15000</v>
      </c>
      <c r="S19" s="39"/>
      <c r="T19" s="39"/>
      <c r="U19" s="39"/>
      <c r="V19" s="39"/>
      <c r="W19" s="39"/>
      <c r="X19" s="39"/>
      <c r="Y19" s="39"/>
      <c r="Z19" s="39">
        <v>15000</v>
      </c>
      <c r="AA19" s="39"/>
      <c r="AB19" s="39"/>
      <c r="AC19" s="39"/>
      <c r="AD19" s="38"/>
    </row>
    <row r="20" spans="1:31" ht="30" x14ac:dyDescent="0.25">
      <c r="A20" s="55" t="s">
        <v>65</v>
      </c>
      <c r="B20" s="37" t="s">
        <v>29</v>
      </c>
      <c r="C20" s="40" t="s">
        <v>42</v>
      </c>
      <c r="D20" s="38">
        <f t="shared" ref="D20" si="43">SUM(L20,E20,F20,K20,R20)</f>
        <v>12689</v>
      </c>
      <c r="E20" s="39"/>
      <c r="F20" s="23">
        <f t="shared" ref="F20" si="44">G20+SUM(G20:J20)</f>
        <v>0</v>
      </c>
      <c r="G20" s="39"/>
      <c r="H20" s="39"/>
      <c r="I20" s="39"/>
      <c r="J20" s="39"/>
      <c r="K20" s="39"/>
      <c r="L20" s="38">
        <f t="shared" ref="L20" si="45">SUM(M20:Q20)</f>
        <v>0</v>
      </c>
      <c r="M20" s="39"/>
      <c r="N20" s="39"/>
      <c r="O20" s="39"/>
      <c r="P20" s="39"/>
      <c r="Q20" s="39"/>
      <c r="R20" s="38">
        <f t="shared" si="42"/>
        <v>12689</v>
      </c>
      <c r="S20" s="39"/>
      <c r="T20" s="39"/>
      <c r="U20" s="39"/>
      <c r="V20" s="39">
        <v>12689</v>
      </c>
      <c r="W20" s="39"/>
      <c r="X20" s="39"/>
      <c r="Y20" s="39"/>
      <c r="Z20" s="39"/>
      <c r="AA20" s="39"/>
      <c r="AB20" s="39"/>
      <c r="AC20" s="39"/>
      <c r="AD20" s="38"/>
    </row>
    <row r="21" spans="1:31" ht="15.75" thickBot="1" x14ac:dyDescent="0.3">
      <c r="A21" s="70" t="s">
        <v>66</v>
      </c>
      <c r="B21" s="37" t="s">
        <v>67</v>
      </c>
      <c r="C21" s="40" t="s">
        <v>42</v>
      </c>
      <c r="D21" s="38">
        <f t="shared" si="0"/>
        <v>15224</v>
      </c>
      <c r="E21" s="39"/>
      <c r="F21" s="38">
        <f t="shared" si="12"/>
        <v>0</v>
      </c>
      <c r="G21" s="39"/>
      <c r="H21" s="39"/>
      <c r="I21" s="39"/>
      <c r="J21" s="39"/>
      <c r="K21" s="39"/>
      <c r="L21" s="38">
        <f t="shared" si="7"/>
        <v>0</v>
      </c>
      <c r="M21" s="39"/>
      <c r="N21" s="39"/>
      <c r="O21" s="39"/>
      <c r="P21" s="39"/>
      <c r="Q21" s="39"/>
      <c r="R21" s="38">
        <f t="shared" si="42"/>
        <v>15224</v>
      </c>
      <c r="S21" s="39"/>
      <c r="T21" s="39"/>
      <c r="U21" s="39"/>
      <c r="V21" s="39"/>
      <c r="W21" s="39"/>
      <c r="X21" s="39"/>
      <c r="Y21" s="39">
        <v>15224</v>
      </c>
      <c r="Z21" s="39"/>
      <c r="AA21" s="39"/>
      <c r="AB21" s="39"/>
      <c r="AC21" s="39"/>
      <c r="AD21" s="38"/>
    </row>
    <row r="22" spans="1:31" ht="30" thickBot="1" x14ac:dyDescent="0.3">
      <c r="A22" s="21" t="s">
        <v>40</v>
      </c>
      <c r="B22" s="13"/>
      <c r="C22" s="17"/>
      <c r="D22" s="17">
        <f t="shared" ref="D22:AD22" si="46">SUM(D23:D27)</f>
        <v>292040</v>
      </c>
      <c r="E22" s="17">
        <f t="shared" si="46"/>
        <v>0</v>
      </c>
      <c r="F22" s="17">
        <f t="shared" si="46"/>
        <v>252654</v>
      </c>
      <c r="G22" s="17">
        <f t="shared" si="46"/>
        <v>0</v>
      </c>
      <c r="H22" s="17">
        <f t="shared" si="46"/>
        <v>75792</v>
      </c>
      <c r="I22" s="17">
        <f t="shared" si="46"/>
        <v>173426</v>
      </c>
      <c r="J22" s="17">
        <f t="shared" si="46"/>
        <v>3436</v>
      </c>
      <c r="K22" s="17">
        <f t="shared" si="46"/>
        <v>0</v>
      </c>
      <c r="L22" s="17">
        <f t="shared" si="46"/>
        <v>0</v>
      </c>
      <c r="M22" s="17">
        <f t="shared" si="46"/>
        <v>0</v>
      </c>
      <c r="N22" s="17">
        <f t="shared" si="46"/>
        <v>0</v>
      </c>
      <c r="O22" s="17">
        <f t="shared" si="46"/>
        <v>0</v>
      </c>
      <c r="P22" s="17">
        <f t="shared" si="46"/>
        <v>0</v>
      </c>
      <c r="Q22" s="17">
        <f t="shared" si="46"/>
        <v>0</v>
      </c>
      <c r="R22" s="17">
        <f t="shared" si="42"/>
        <v>39386</v>
      </c>
      <c r="S22" s="17">
        <f t="shared" si="46"/>
        <v>0</v>
      </c>
      <c r="T22" s="17">
        <f t="shared" si="46"/>
        <v>0</v>
      </c>
      <c r="U22" s="17">
        <f t="shared" si="46"/>
        <v>6539</v>
      </c>
      <c r="V22" s="17"/>
      <c r="W22" s="17">
        <f t="shared" si="46"/>
        <v>10000</v>
      </c>
      <c r="X22" s="17">
        <f t="shared" si="46"/>
        <v>5000</v>
      </c>
      <c r="Y22" s="17"/>
      <c r="Z22" s="17">
        <f t="shared" si="46"/>
        <v>0</v>
      </c>
      <c r="AA22" s="17">
        <f t="shared" si="46"/>
        <v>0</v>
      </c>
      <c r="AB22" s="17">
        <f t="shared" si="46"/>
        <v>17847</v>
      </c>
      <c r="AC22" s="17">
        <f t="shared" si="46"/>
        <v>0</v>
      </c>
      <c r="AD22" s="17">
        <f t="shared" si="46"/>
        <v>0</v>
      </c>
    </row>
    <row r="23" spans="1:31" ht="30" x14ac:dyDescent="0.25">
      <c r="A23" s="57" t="s">
        <v>41</v>
      </c>
      <c r="B23" s="58">
        <v>10121</v>
      </c>
      <c r="C23" s="72" t="s">
        <v>42</v>
      </c>
      <c r="D23" s="41">
        <f>SUM(E23,F23,K23,L23,R23)</f>
        <v>3436</v>
      </c>
      <c r="E23" s="73"/>
      <c r="F23" s="34">
        <f>SUM(G23:K23)</f>
        <v>3436</v>
      </c>
      <c r="G23" s="71"/>
      <c r="H23" s="71"/>
      <c r="I23" s="71"/>
      <c r="J23" s="71">
        <v>3436</v>
      </c>
      <c r="K23" s="71"/>
      <c r="L23" s="34">
        <f>SUM(M23:Q23)</f>
        <v>0</v>
      </c>
      <c r="M23" s="71"/>
      <c r="N23" s="71"/>
      <c r="O23" s="71"/>
      <c r="P23" s="71"/>
      <c r="Q23" s="71"/>
      <c r="R23" s="33">
        <f t="shared" si="42"/>
        <v>0</v>
      </c>
      <c r="S23" s="71"/>
      <c r="T23" s="71"/>
      <c r="U23" s="71"/>
      <c r="V23" s="71"/>
      <c r="W23" s="71"/>
      <c r="X23" s="71"/>
      <c r="Y23" s="71"/>
      <c r="Z23" s="71"/>
      <c r="AA23" s="71"/>
      <c r="AB23" s="73"/>
      <c r="AC23" s="73"/>
      <c r="AD23" s="73"/>
    </row>
    <row r="24" spans="1:31" ht="30" x14ac:dyDescent="0.25">
      <c r="A24" s="42" t="s">
        <v>41</v>
      </c>
      <c r="B24" s="43">
        <v>10121</v>
      </c>
      <c r="C24" s="51" t="s">
        <v>46</v>
      </c>
      <c r="D24" s="23">
        <f t="shared" ref="D24:D27" si="47">SUM(E24,F24,K24,L24,R24)</f>
        <v>17847</v>
      </c>
      <c r="E24" s="49"/>
      <c r="F24" s="35">
        <f t="shared" ref="F24:F27" si="48">SUM(G24:K24)</f>
        <v>0</v>
      </c>
      <c r="G24" s="50"/>
      <c r="H24" s="50"/>
      <c r="I24" s="50"/>
      <c r="J24" s="50"/>
      <c r="K24" s="50"/>
      <c r="L24" s="35">
        <f t="shared" ref="L24:L27" si="49">SUM(M24:Q24)</f>
        <v>0</v>
      </c>
      <c r="M24" s="50"/>
      <c r="N24" s="50"/>
      <c r="O24" s="50"/>
      <c r="P24" s="50"/>
      <c r="Q24" s="50"/>
      <c r="R24" s="38">
        <f t="shared" si="42"/>
        <v>17847</v>
      </c>
      <c r="S24" s="50"/>
      <c r="T24" s="50"/>
      <c r="U24" s="50"/>
      <c r="V24" s="50"/>
      <c r="W24" s="50"/>
      <c r="X24" s="50"/>
      <c r="Y24" s="50"/>
      <c r="Z24" s="50"/>
      <c r="AA24" s="50"/>
      <c r="AB24" s="49">
        <v>17847</v>
      </c>
      <c r="AC24" s="49"/>
      <c r="AD24" s="49"/>
    </row>
    <row r="25" spans="1:31" ht="30" x14ac:dyDescent="0.25">
      <c r="A25" s="42" t="s">
        <v>48</v>
      </c>
      <c r="B25" s="43">
        <v>10402</v>
      </c>
      <c r="C25" s="51" t="s">
        <v>42</v>
      </c>
      <c r="D25" s="23">
        <f t="shared" si="47"/>
        <v>173426</v>
      </c>
      <c r="E25" s="49"/>
      <c r="F25" s="35">
        <f t="shared" si="48"/>
        <v>173426</v>
      </c>
      <c r="G25" s="50"/>
      <c r="H25" s="50"/>
      <c r="I25" s="50">
        <v>173426</v>
      </c>
      <c r="J25" s="50"/>
      <c r="K25" s="50"/>
      <c r="L25" s="35">
        <f t="shared" si="49"/>
        <v>0</v>
      </c>
      <c r="M25" s="50"/>
      <c r="N25" s="50"/>
      <c r="O25" s="50"/>
      <c r="P25" s="50"/>
      <c r="Q25" s="50"/>
      <c r="R25" s="38">
        <f t="shared" si="42"/>
        <v>0</v>
      </c>
      <c r="S25" s="50"/>
      <c r="T25" s="50"/>
      <c r="U25" s="50"/>
      <c r="V25" s="50"/>
      <c r="W25" s="50"/>
      <c r="X25" s="50"/>
      <c r="Y25" s="50"/>
      <c r="Z25" s="50"/>
      <c r="AA25" s="50"/>
      <c r="AB25" s="49"/>
      <c r="AC25" s="49"/>
      <c r="AD25" s="49"/>
    </row>
    <row r="26" spans="1:31" x14ac:dyDescent="0.25">
      <c r="A26" s="42" t="s">
        <v>43</v>
      </c>
      <c r="B26" s="43">
        <v>10701</v>
      </c>
      <c r="C26" s="51" t="s">
        <v>42</v>
      </c>
      <c r="D26" s="23">
        <f t="shared" si="47"/>
        <v>75792</v>
      </c>
      <c r="E26" s="49"/>
      <c r="F26" s="35">
        <f t="shared" si="48"/>
        <v>75792</v>
      </c>
      <c r="G26" s="50"/>
      <c r="H26" s="50">
        <v>75792</v>
      </c>
      <c r="I26" s="50"/>
      <c r="J26" s="50"/>
      <c r="K26" s="50"/>
      <c r="L26" s="35">
        <f t="shared" si="49"/>
        <v>0</v>
      </c>
      <c r="M26" s="50"/>
      <c r="N26" s="50"/>
      <c r="O26" s="50"/>
      <c r="P26" s="50"/>
      <c r="Q26" s="50"/>
      <c r="R26" s="38">
        <f t="shared" si="42"/>
        <v>0</v>
      </c>
      <c r="S26" s="50"/>
      <c r="T26" s="50"/>
      <c r="U26" s="50"/>
      <c r="V26" s="50"/>
      <c r="W26" s="50"/>
      <c r="X26" s="50"/>
      <c r="Y26" s="50"/>
      <c r="Z26" s="50"/>
      <c r="AA26" s="50"/>
      <c r="AB26" s="49"/>
      <c r="AC26" s="49"/>
      <c r="AD26" s="49"/>
    </row>
    <row r="27" spans="1:31" ht="15.75" thickBot="1" x14ac:dyDescent="0.3">
      <c r="A27" s="36" t="s">
        <v>49</v>
      </c>
      <c r="B27" s="37" t="s">
        <v>50</v>
      </c>
      <c r="C27" s="53" t="s">
        <v>42</v>
      </c>
      <c r="D27" s="38">
        <f t="shared" si="47"/>
        <v>21539</v>
      </c>
      <c r="E27" s="54"/>
      <c r="F27" s="39">
        <f t="shared" si="48"/>
        <v>0</v>
      </c>
      <c r="G27" s="52"/>
      <c r="H27" s="52"/>
      <c r="I27" s="52"/>
      <c r="J27" s="52"/>
      <c r="K27" s="52"/>
      <c r="L27" s="39">
        <f t="shared" si="49"/>
        <v>0</v>
      </c>
      <c r="M27" s="52"/>
      <c r="N27" s="52"/>
      <c r="O27" s="52"/>
      <c r="P27" s="52"/>
      <c r="Q27" s="52"/>
      <c r="R27" s="38">
        <f t="shared" si="42"/>
        <v>21539</v>
      </c>
      <c r="S27" s="52"/>
      <c r="T27" s="52"/>
      <c r="U27" s="52">
        <v>6539</v>
      </c>
      <c r="V27" s="52"/>
      <c r="W27" s="52">
        <v>10000</v>
      </c>
      <c r="X27" s="52">
        <v>5000</v>
      </c>
      <c r="Y27" s="52"/>
      <c r="Z27" s="52"/>
      <c r="AA27" s="52"/>
      <c r="AB27" s="54"/>
      <c r="AC27" s="54"/>
      <c r="AD27" s="54"/>
    </row>
    <row r="28" spans="1:31" ht="15.75" thickBot="1" x14ac:dyDescent="0.3">
      <c r="A28" s="22" t="s">
        <v>76</v>
      </c>
      <c r="B28" s="16"/>
      <c r="C28" s="18"/>
      <c r="D28" s="18">
        <f>SUM(D6,D22:D22)</f>
        <v>798371</v>
      </c>
      <c r="E28" s="18">
        <f>SUM(E6,E22)</f>
        <v>0</v>
      </c>
      <c r="F28" s="18">
        <f t="shared" ref="F28:AD28" si="50">SUM(F6,F22)</f>
        <v>684541</v>
      </c>
      <c r="G28" s="18">
        <f t="shared" si="50"/>
        <v>431887</v>
      </c>
      <c r="H28" s="18">
        <f t="shared" si="50"/>
        <v>75792</v>
      </c>
      <c r="I28" s="18">
        <f t="shared" si="50"/>
        <v>173426</v>
      </c>
      <c r="J28" s="18">
        <f t="shared" si="50"/>
        <v>3436</v>
      </c>
      <c r="K28" s="18">
        <f t="shared" si="50"/>
        <v>0</v>
      </c>
      <c r="L28" s="18">
        <f t="shared" si="50"/>
        <v>6259</v>
      </c>
      <c r="M28" s="18">
        <f t="shared" si="50"/>
        <v>0</v>
      </c>
      <c r="N28" s="18">
        <f t="shared" si="50"/>
        <v>4764</v>
      </c>
      <c r="O28" s="18">
        <f t="shared" si="50"/>
        <v>0</v>
      </c>
      <c r="P28" s="18">
        <f t="shared" si="50"/>
        <v>0</v>
      </c>
      <c r="Q28" s="18">
        <f t="shared" si="50"/>
        <v>1495</v>
      </c>
      <c r="R28" s="18">
        <f t="shared" si="50"/>
        <v>107571</v>
      </c>
      <c r="S28" s="18">
        <f t="shared" si="50"/>
        <v>2082</v>
      </c>
      <c r="T28" s="18">
        <f t="shared" si="50"/>
        <v>0</v>
      </c>
      <c r="U28" s="18">
        <f t="shared" si="50"/>
        <v>6539</v>
      </c>
      <c r="V28" s="18">
        <f t="shared" si="50"/>
        <v>13503</v>
      </c>
      <c r="W28" s="18">
        <f t="shared" si="50"/>
        <v>10000</v>
      </c>
      <c r="X28" s="18">
        <f t="shared" si="50"/>
        <v>5000</v>
      </c>
      <c r="Y28" s="18">
        <f t="shared" si="50"/>
        <v>30448</v>
      </c>
      <c r="Z28" s="18">
        <f t="shared" si="50"/>
        <v>15152</v>
      </c>
      <c r="AA28" s="18">
        <f t="shared" si="50"/>
        <v>7000</v>
      </c>
      <c r="AB28" s="18">
        <f t="shared" si="50"/>
        <v>17847</v>
      </c>
      <c r="AC28" s="18">
        <f t="shared" si="50"/>
        <v>0</v>
      </c>
      <c r="AD28" s="18">
        <f t="shared" si="50"/>
        <v>0</v>
      </c>
      <c r="AE28" s="15"/>
    </row>
    <row r="29" spans="1:31" x14ac:dyDescent="0.25">
      <c r="A29" s="19"/>
      <c r="B29" s="19"/>
    </row>
    <row r="30" spans="1:31" x14ac:dyDescent="0.25">
      <c r="A30" s="20"/>
      <c r="B30" s="19"/>
      <c r="D30" s="25"/>
    </row>
    <row r="31" spans="1:31" x14ac:dyDescent="0.25">
      <c r="A31" s="4"/>
    </row>
    <row r="32" spans="1:31" x14ac:dyDescent="0.25">
      <c r="A32" s="4"/>
    </row>
    <row r="33" spans="1:1" x14ac:dyDescent="0.25">
      <c r="A33" s="4"/>
    </row>
  </sheetData>
  <mergeCells count="1">
    <mergeCell ref="A2:R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workbookViewId="0">
      <selection activeCell="AP6" sqref="AP6"/>
    </sheetView>
  </sheetViews>
  <sheetFormatPr defaultRowHeight="15" x14ac:dyDescent="0.25"/>
  <cols>
    <col min="1" max="1" width="26.140625" style="1" customWidth="1"/>
    <col min="2" max="2" width="6" style="1" bestFit="1" customWidth="1"/>
    <col min="3" max="3" width="3.7109375" style="1" bestFit="1" customWidth="1"/>
    <col min="4" max="4" width="8" style="1" bestFit="1" customWidth="1"/>
    <col min="5" max="6" width="8" style="1" customWidth="1"/>
    <col min="7" max="7" width="7.42578125" style="1" bestFit="1" customWidth="1"/>
    <col min="8" max="8" width="9.7109375" style="1" customWidth="1"/>
    <col min="9" max="9" width="8.85546875" style="1" bestFit="1" customWidth="1"/>
    <col min="10" max="10" width="8.140625" style="1" customWidth="1"/>
    <col min="11" max="11" width="8.85546875" style="1" hidden="1" customWidth="1"/>
    <col min="12" max="16" width="8.140625" style="1" hidden="1" customWidth="1"/>
    <col min="17" max="17" width="8.140625" style="1" customWidth="1"/>
    <col min="18" max="18" width="7.42578125" style="1" hidden="1" customWidth="1"/>
    <col min="19" max="22" width="6.42578125" style="1" hidden="1" customWidth="1"/>
    <col min="23" max="23" width="7.42578125" style="1" bestFit="1" customWidth="1"/>
    <col min="24" max="24" width="6.42578125" style="1" hidden="1" customWidth="1"/>
    <col min="25" max="25" width="5.42578125" style="1" hidden="1" customWidth="1"/>
    <col min="26" max="27" width="6.42578125" style="1" hidden="1" customWidth="1"/>
    <col min="28" max="28" width="7.140625" style="1" hidden="1" customWidth="1"/>
    <col min="29" max="32" width="6.42578125" style="1" hidden="1" customWidth="1"/>
    <col min="33" max="34" width="7.42578125" style="1" hidden="1" customWidth="1"/>
    <col min="35" max="35" width="6.42578125" style="1" customWidth="1"/>
    <col min="36" max="16384" width="9.140625" style="1"/>
  </cols>
  <sheetData>
    <row r="1" spans="1:3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9" x14ac:dyDescent="0.25">
      <c r="A2" s="29" t="s">
        <v>20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ht="18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9" ht="104.25" customHeight="1" x14ac:dyDescent="0.25">
      <c r="A4" s="5" t="s">
        <v>12</v>
      </c>
      <c r="B4" s="6" t="s">
        <v>6</v>
      </c>
      <c r="C4" s="6" t="s">
        <v>7</v>
      </c>
      <c r="D4" s="7" t="s">
        <v>8</v>
      </c>
      <c r="E4" s="8" t="s">
        <v>9</v>
      </c>
      <c r="F4" s="8" t="s">
        <v>37</v>
      </c>
      <c r="G4" s="8" t="s">
        <v>54</v>
      </c>
      <c r="H4" s="8" t="s">
        <v>3</v>
      </c>
      <c r="I4" s="9" t="s">
        <v>10</v>
      </c>
      <c r="J4" s="8" t="s">
        <v>70</v>
      </c>
      <c r="K4" s="8" t="s">
        <v>26</v>
      </c>
      <c r="L4" s="8" t="s">
        <v>27</v>
      </c>
      <c r="M4" s="8" t="s">
        <v>43</v>
      </c>
      <c r="N4" s="8" t="s">
        <v>44</v>
      </c>
      <c r="O4" s="8" t="s">
        <v>45</v>
      </c>
      <c r="P4" s="8" t="s">
        <v>25</v>
      </c>
      <c r="Q4" s="8" t="s">
        <v>14</v>
      </c>
      <c r="R4" s="2" t="s">
        <v>5</v>
      </c>
      <c r="S4" s="2" t="s">
        <v>2</v>
      </c>
      <c r="T4" s="2" t="s">
        <v>4</v>
      </c>
      <c r="U4" s="2" t="s">
        <v>17</v>
      </c>
      <c r="V4" s="2" t="s">
        <v>1</v>
      </c>
      <c r="W4" s="8" t="s">
        <v>19</v>
      </c>
      <c r="X4" s="59"/>
      <c r="Y4" s="8" t="s">
        <v>0</v>
      </c>
      <c r="Z4" s="8" t="s">
        <v>15</v>
      </c>
      <c r="AA4" s="8" t="s">
        <v>60</v>
      </c>
      <c r="AB4" s="8" t="s">
        <v>18</v>
      </c>
      <c r="AC4" s="8" t="s">
        <v>51</v>
      </c>
      <c r="AD4" s="8" t="s">
        <v>56</v>
      </c>
      <c r="AE4" s="8" t="s">
        <v>63</v>
      </c>
      <c r="AF4" s="8" t="s">
        <v>11</v>
      </c>
      <c r="AG4" s="8" t="s">
        <v>47</v>
      </c>
      <c r="AH4" s="8" t="s">
        <v>16</v>
      </c>
      <c r="AI4" s="8" t="s">
        <v>55</v>
      </c>
    </row>
    <row r="5" spans="1:39" ht="15.75" thickBot="1" x14ac:dyDescent="0.3">
      <c r="A5" s="10"/>
      <c r="B5" s="11"/>
      <c r="C5" s="11"/>
      <c r="D5" s="11"/>
      <c r="E5" s="11">
        <v>3500</v>
      </c>
      <c r="F5" s="12">
        <v>3502</v>
      </c>
      <c r="G5" s="12">
        <v>3888</v>
      </c>
      <c r="H5" s="12"/>
      <c r="I5" s="12"/>
      <c r="J5" s="12">
        <v>1551</v>
      </c>
      <c r="K5" s="12">
        <v>41</v>
      </c>
      <c r="L5" s="12">
        <v>4134</v>
      </c>
      <c r="M5" s="12">
        <v>4131</v>
      </c>
      <c r="N5" s="12">
        <v>4130</v>
      </c>
      <c r="O5" s="12">
        <v>4137</v>
      </c>
      <c r="P5" s="12">
        <v>45</v>
      </c>
      <c r="Q5" s="12">
        <v>50</v>
      </c>
      <c r="R5" s="3">
        <v>5001</v>
      </c>
      <c r="S5" s="3">
        <v>5002</v>
      </c>
      <c r="T5" s="3">
        <v>5005</v>
      </c>
      <c r="U5" s="3">
        <v>505</v>
      </c>
      <c r="V5" s="3">
        <v>506</v>
      </c>
      <c r="W5" s="12">
        <v>55</v>
      </c>
      <c r="X5" s="60">
        <v>5500</v>
      </c>
      <c r="Y5" s="12">
        <v>5503</v>
      </c>
      <c r="Z5" s="12">
        <v>5504</v>
      </c>
      <c r="AA5" s="12">
        <v>5505</v>
      </c>
      <c r="AB5" s="12">
        <v>5511</v>
      </c>
      <c r="AC5" s="12">
        <v>5515</v>
      </c>
      <c r="AD5" s="12">
        <v>5521</v>
      </c>
      <c r="AE5" s="12">
        <v>5524</v>
      </c>
      <c r="AF5" s="12">
        <v>5525</v>
      </c>
      <c r="AG5" s="12">
        <v>5526</v>
      </c>
      <c r="AH5" s="12">
        <v>5540</v>
      </c>
      <c r="AI5" s="12">
        <v>608</v>
      </c>
    </row>
    <row r="6" spans="1:39" ht="15.75" thickBot="1" x14ac:dyDescent="0.3">
      <c r="A6" s="21" t="s">
        <v>21</v>
      </c>
      <c r="B6" s="13"/>
      <c r="C6" s="13"/>
      <c r="D6" s="17">
        <f>SUM(E6:G6)</f>
        <v>82500</v>
      </c>
      <c r="E6" s="17">
        <f>SUM(E7:E7)</f>
        <v>0</v>
      </c>
      <c r="F6" s="17">
        <f>SUM(F7:F7)</f>
        <v>82500</v>
      </c>
      <c r="G6" s="17">
        <f>SUM(G7:G7)</f>
        <v>0</v>
      </c>
      <c r="H6" s="47">
        <f>SUM(H7:H7)</f>
        <v>0</v>
      </c>
      <c r="I6" s="17">
        <f>SUM(I7:I7)</f>
        <v>0</v>
      </c>
      <c r="J6" s="17">
        <f>SUM(J7:J7)</f>
        <v>0</v>
      </c>
      <c r="K6" s="17">
        <f>SUM(K7:K7)</f>
        <v>0</v>
      </c>
      <c r="L6" s="17">
        <f>SUM(L7:L7)</f>
        <v>0</v>
      </c>
      <c r="M6" s="17">
        <f>SUM(M7:M7)</f>
        <v>0</v>
      </c>
      <c r="N6" s="17">
        <f>SUM(N7:N7)</f>
        <v>0</v>
      </c>
      <c r="O6" s="17">
        <f>SUM(O7:O7)</f>
        <v>0</v>
      </c>
      <c r="P6" s="17">
        <f>SUM(P7:P7)</f>
        <v>0</v>
      </c>
      <c r="Q6" s="17">
        <f>SUM(Q7:Q7)</f>
        <v>0</v>
      </c>
      <c r="R6" s="17">
        <f>SUM(R7:R7)</f>
        <v>0</v>
      </c>
      <c r="S6" s="17">
        <f>SUM(S7:S7)</f>
        <v>0</v>
      </c>
      <c r="T6" s="17">
        <f>SUM(T7:T7)</f>
        <v>0</v>
      </c>
      <c r="U6" s="17">
        <f>SUM(U7:U7)</f>
        <v>0</v>
      </c>
      <c r="V6" s="17">
        <f>SUM(V7:V7)</f>
        <v>0</v>
      </c>
      <c r="W6" s="17">
        <f>SUM(W7:W7)</f>
        <v>0</v>
      </c>
      <c r="X6" s="61">
        <f>SUM(X7:X7)</f>
        <v>0</v>
      </c>
      <c r="Y6" s="28">
        <f>SUM(Y7:Y7)</f>
        <v>0</v>
      </c>
      <c r="Z6" s="28">
        <f>SUM(Z7:Z7)</f>
        <v>0</v>
      </c>
      <c r="AA6" s="28">
        <f>SUM(AA7:AA7)</f>
        <v>0</v>
      </c>
      <c r="AB6" s="28">
        <f>SUM(AB7:AB7)</f>
        <v>0</v>
      </c>
      <c r="AC6" s="28">
        <f>SUM(AC7:AC7)</f>
        <v>0</v>
      </c>
      <c r="AD6" s="28">
        <f>SUM(AD7:AD7)</f>
        <v>0</v>
      </c>
      <c r="AE6" s="28">
        <f>SUM(AE7:AE7)</f>
        <v>0</v>
      </c>
      <c r="AF6" s="28">
        <f>SUM(AF7:AF7)</f>
        <v>0</v>
      </c>
      <c r="AG6" s="28">
        <f>SUM(AG7:AG7)</f>
        <v>0</v>
      </c>
      <c r="AH6" s="28">
        <f>SUM(AH7:AH7)</f>
        <v>0</v>
      </c>
      <c r="AI6" s="24">
        <f>SUM(AI7:AI7)</f>
        <v>0</v>
      </c>
    </row>
    <row r="7" spans="1:39" ht="15.75" thickBot="1" x14ac:dyDescent="0.3">
      <c r="A7" s="57" t="s">
        <v>22</v>
      </c>
      <c r="B7" s="58" t="s">
        <v>23</v>
      </c>
      <c r="C7" s="58">
        <v>15</v>
      </c>
      <c r="D7" s="41">
        <f>SUM(E7:G7)</f>
        <v>82500</v>
      </c>
      <c r="E7" s="41"/>
      <c r="F7" s="34">
        <v>82500</v>
      </c>
      <c r="G7" s="34"/>
      <c r="H7" s="46" t="s">
        <v>34</v>
      </c>
      <c r="I7" s="41">
        <f t="shared" ref="I7:I9" si="0">SUM(Q7,J7,K7,P7,W7)</f>
        <v>0</v>
      </c>
      <c r="J7" s="34"/>
      <c r="K7" s="41">
        <f>L7+SUM(L7:O7)</f>
        <v>0</v>
      </c>
      <c r="L7" s="34"/>
      <c r="M7" s="34"/>
      <c r="N7" s="34"/>
      <c r="O7" s="34"/>
      <c r="P7" s="34"/>
      <c r="Q7" s="41">
        <f t="shared" ref="Q7:Q12" si="1">SUM(R7:V7)</f>
        <v>0</v>
      </c>
      <c r="R7" s="34"/>
      <c r="S7" s="34"/>
      <c r="T7" s="34"/>
      <c r="U7" s="34"/>
      <c r="V7" s="34"/>
      <c r="W7" s="33">
        <f>SUM(X7:AH7)</f>
        <v>0</v>
      </c>
      <c r="X7" s="62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9" ht="15.75" thickBot="1" x14ac:dyDescent="0.3">
      <c r="A8" s="21" t="s">
        <v>35</v>
      </c>
      <c r="B8" s="13" t="s">
        <v>36</v>
      </c>
      <c r="C8" s="13">
        <v>25</v>
      </c>
      <c r="D8" s="17">
        <f>SUM(E8:G8)</f>
        <v>550</v>
      </c>
      <c r="E8" s="17">
        <v>550</v>
      </c>
      <c r="F8" s="48"/>
      <c r="G8" s="17"/>
      <c r="H8" s="68" t="s">
        <v>39</v>
      </c>
      <c r="I8" s="17">
        <f t="shared" si="0"/>
        <v>0</v>
      </c>
      <c r="J8" s="17"/>
      <c r="K8" s="17">
        <f t="shared" ref="K8:K12" si="2">L8</f>
        <v>0</v>
      </c>
      <c r="L8" s="17"/>
      <c r="M8" s="17"/>
      <c r="N8" s="17"/>
      <c r="O8" s="17"/>
      <c r="P8" s="17"/>
      <c r="Q8" s="17">
        <f t="shared" si="1"/>
        <v>0</v>
      </c>
      <c r="R8" s="17"/>
      <c r="S8" s="17"/>
      <c r="T8" s="17"/>
      <c r="U8" s="17"/>
      <c r="V8" s="17"/>
      <c r="W8" s="17">
        <f t="shared" ref="W8:W12" si="3">SUM(X8:AH8)</f>
        <v>0</v>
      </c>
      <c r="X8" s="63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47"/>
    </row>
    <row r="9" spans="1:39" ht="39.75" thickBot="1" x14ac:dyDescent="0.3">
      <c r="A9" s="21" t="s">
        <v>38</v>
      </c>
      <c r="B9" s="13" t="s">
        <v>36</v>
      </c>
      <c r="C9" s="13">
        <v>25</v>
      </c>
      <c r="D9" s="17">
        <f>SUM(E9:G9)</f>
        <v>25183</v>
      </c>
      <c r="E9" s="17">
        <v>25183</v>
      </c>
      <c r="F9" s="17"/>
      <c r="G9" s="14"/>
      <c r="H9" s="69" t="s">
        <v>74</v>
      </c>
      <c r="I9" s="17">
        <f t="shared" si="0"/>
        <v>0</v>
      </c>
      <c r="J9" s="14"/>
      <c r="K9" s="17">
        <f t="shared" si="2"/>
        <v>0</v>
      </c>
      <c r="L9" s="14"/>
      <c r="M9" s="14"/>
      <c r="N9" s="14"/>
      <c r="O9" s="14"/>
      <c r="P9" s="14"/>
      <c r="Q9" s="47">
        <f t="shared" si="1"/>
        <v>0</v>
      </c>
      <c r="R9" s="14"/>
      <c r="S9" s="14"/>
      <c r="T9" s="14"/>
      <c r="U9" s="14"/>
      <c r="V9" s="14"/>
      <c r="W9" s="33">
        <f t="shared" si="3"/>
        <v>0</v>
      </c>
      <c r="X9" s="6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76"/>
    </row>
    <row r="10" spans="1:39" ht="15.75" thickBot="1" x14ac:dyDescent="0.3">
      <c r="A10" s="21" t="s">
        <v>52</v>
      </c>
      <c r="B10" s="13" t="s">
        <v>53</v>
      </c>
      <c r="C10" s="13">
        <v>25</v>
      </c>
      <c r="D10" s="17">
        <f t="shared" ref="D10:D12" si="4">SUM(E10:G10)</f>
        <v>14046</v>
      </c>
      <c r="E10" s="17"/>
      <c r="F10" s="17"/>
      <c r="G10" s="14">
        <v>14046</v>
      </c>
      <c r="H10" s="69" t="s">
        <v>73</v>
      </c>
      <c r="I10" s="17">
        <f>SUM(Q10,J10,K10,P10,W10,AI10)</f>
        <v>14046</v>
      </c>
      <c r="J10" s="14"/>
      <c r="K10" s="17"/>
      <c r="L10" s="14"/>
      <c r="M10" s="14"/>
      <c r="N10" s="14"/>
      <c r="O10" s="14"/>
      <c r="P10" s="14"/>
      <c r="Q10" s="47">
        <f t="shared" si="1"/>
        <v>0</v>
      </c>
      <c r="R10" s="14"/>
      <c r="S10" s="14"/>
      <c r="T10" s="14"/>
      <c r="U10" s="14"/>
      <c r="V10" s="14"/>
      <c r="W10" s="17">
        <f t="shared" si="3"/>
        <v>0</v>
      </c>
      <c r="X10" s="6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76">
        <v>14046</v>
      </c>
    </row>
    <row r="11" spans="1:39" ht="15.75" thickBot="1" x14ac:dyDescent="0.3">
      <c r="A11" s="21" t="s">
        <v>71</v>
      </c>
      <c r="B11" s="13">
        <v>10402</v>
      </c>
      <c r="C11" s="13">
        <v>25</v>
      </c>
      <c r="D11" s="17">
        <f t="shared" si="4"/>
        <v>627</v>
      </c>
      <c r="E11" s="17">
        <v>627</v>
      </c>
      <c r="F11" s="17"/>
      <c r="G11" s="14"/>
      <c r="H11" s="69" t="s">
        <v>72</v>
      </c>
      <c r="I11" s="17"/>
      <c r="J11" s="14"/>
      <c r="K11" s="17"/>
      <c r="L11" s="14"/>
      <c r="M11" s="14"/>
      <c r="N11" s="14"/>
      <c r="O11" s="14"/>
      <c r="P11" s="14"/>
      <c r="Q11" s="47"/>
      <c r="R11" s="14"/>
      <c r="S11" s="14"/>
      <c r="T11" s="14"/>
      <c r="U11" s="14"/>
      <c r="V11" s="14"/>
      <c r="W11" s="17"/>
      <c r="X11" s="6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76"/>
    </row>
    <row r="12" spans="1:39" ht="39.75" thickBot="1" x14ac:dyDescent="0.3">
      <c r="A12" s="21" t="s">
        <v>68</v>
      </c>
      <c r="B12" s="13" t="s">
        <v>69</v>
      </c>
      <c r="C12" s="13">
        <v>15</v>
      </c>
      <c r="D12" s="17">
        <f t="shared" si="4"/>
        <v>130000</v>
      </c>
      <c r="E12" s="17"/>
      <c r="F12" s="17">
        <v>130000</v>
      </c>
      <c r="G12" s="14"/>
      <c r="H12" s="69" t="s">
        <v>74</v>
      </c>
      <c r="I12" s="17">
        <f>SUM(Q12,J12,K12,P12,W12)</f>
        <v>130000</v>
      </c>
      <c r="J12" s="14">
        <v>45500</v>
      </c>
      <c r="K12" s="47">
        <f t="shared" si="2"/>
        <v>0</v>
      </c>
      <c r="L12" s="14"/>
      <c r="M12" s="14"/>
      <c r="N12" s="14"/>
      <c r="O12" s="14"/>
      <c r="P12" s="14"/>
      <c r="Q12" s="17">
        <f t="shared" si="1"/>
        <v>74527</v>
      </c>
      <c r="R12" s="14"/>
      <c r="S12" s="14">
        <v>55700</v>
      </c>
      <c r="T12" s="14"/>
      <c r="U12" s="14"/>
      <c r="V12" s="14">
        <v>18827</v>
      </c>
      <c r="W12" s="17">
        <f t="shared" si="3"/>
        <v>9973</v>
      </c>
      <c r="X12" s="64">
        <v>2973</v>
      </c>
      <c r="Y12" s="14">
        <v>7000</v>
      </c>
      <c r="Z12" s="14"/>
      <c r="AA12" s="14"/>
      <c r="AB12" s="14"/>
      <c r="AC12" s="14"/>
      <c r="AD12" s="14"/>
      <c r="AE12" s="14"/>
      <c r="AF12" s="14"/>
      <c r="AG12" s="14"/>
      <c r="AH12" s="14"/>
      <c r="AI12" s="76"/>
    </row>
    <row r="13" spans="1:39" ht="15.75" thickBot="1" x14ac:dyDescent="0.3">
      <c r="A13" s="67" t="s">
        <v>13</v>
      </c>
      <c r="B13" s="66"/>
      <c r="C13" s="66"/>
      <c r="D13" s="28">
        <f>SUM(D10,D11,D12,D9,D8,D6)</f>
        <v>252906</v>
      </c>
      <c r="E13" s="28">
        <f>SUM(E10,E11,E12,E9,E8,E6)</f>
        <v>26360</v>
      </c>
      <c r="F13" s="28">
        <f t="shared" ref="F13:W13" si="5">SUM(F10,F11,F12,F9,F8,F6)</f>
        <v>212500</v>
      </c>
      <c r="G13" s="28">
        <f t="shared" si="5"/>
        <v>14046</v>
      </c>
      <c r="H13" s="28"/>
      <c r="I13" s="28">
        <f t="shared" si="5"/>
        <v>144046</v>
      </c>
      <c r="J13" s="28">
        <f t="shared" si="5"/>
        <v>45500</v>
      </c>
      <c r="K13" s="28">
        <f t="shared" si="5"/>
        <v>0</v>
      </c>
      <c r="L13" s="28">
        <f t="shared" si="5"/>
        <v>0</v>
      </c>
      <c r="M13" s="28">
        <f t="shared" si="5"/>
        <v>0</v>
      </c>
      <c r="N13" s="28">
        <f t="shared" si="5"/>
        <v>0</v>
      </c>
      <c r="O13" s="28">
        <f t="shared" si="5"/>
        <v>0</v>
      </c>
      <c r="P13" s="28">
        <f t="shared" si="5"/>
        <v>0</v>
      </c>
      <c r="Q13" s="28">
        <f t="shared" si="5"/>
        <v>74527</v>
      </c>
      <c r="R13" s="28">
        <f t="shared" si="5"/>
        <v>0</v>
      </c>
      <c r="S13" s="28">
        <f t="shared" si="5"/>
        <v>55700</v>
      </c>
      <c r="T13" s="28">
        <f t="shared" si="5"/>
        <v>0</v>
      </c>
      <c r="U13" s="28">
        <f t="shared" si="5"/>
        <v>0</v>
      </c>
      <c r="V13" s="28">
        <f t="shared" si="5"/>
        <v>18827</v>
      </c>
      <c r="W13" s="28">
        <f t="shared" si="5"/>
        <v>9973</v>
      </c>
      <c r="X13" s="65">
        <f t="shared" ref="E13:AI13" si="6">SUM(X10,X12,X9,X8,X6)</f>
        <v>2973</v>
      </c>
      <c r="Y13" s="17">
        <f t="shared" si="6"/>
        <v>7000</v>
      </c>
      <c r="Z13" s="17">
        <f t="shared" si="6"/>
        <v>0</v>
      </c>
      <c r="AA13" s="17">
        <f t="shared" si="6"/>
        <v>0</v>
      </c>
      <c r="AB13" s="17">
        <f t="shared" si="6"/>
        <v>0</v>
      </c>
      <c r="AC13" s="17">
        <f t="shared" si="6"/>
        <v>0</v>
      </c>
      <c r="AD13" s="17">
        <f t="shared" si="6"/>
        <v>0</v>
      </c>
      <c r="AE13" s="17">
        <f t="shared" si="6"/>
        <v>0</v>
      </c>
      <c r="AF13" s="17">
        <f t="shared" si="6"/>
        <v>0</v>
      </c>
      <c r="AG13" s="17">
        <f t="shared" si="6"/>
        <v>0</v>
      </c>
      <c r="AH13" s="17">
        <f t="shared" si="6"/>
        <v>0</v>
      </c>
      <c r="AI13" s="17">
        <f t="shared" si="6"/>
        <v>14046</v>
      </c>
      <c r="AJ13" s="15"/>
    </row>
    <row r="14" spans="1:39" x14ac:dyDescent="0.25">
      <c r="A14" s="19"/>
      <c r="B14" s="19"/>
      <c r="C14" s="19"/>
      <c r="D14" s="19"/>
      <c r="E14" s="19"/>
      <c r="F14" s="19"/>
    </row>
    <row r="15" spans="1:39" x14ac:dyDescent="0.25">
      <c r="A15" s="20"/>
      <c r="B15" s="19"/>
      <c r="C15" s="19"/>
      <c r="D15" s="19"/>
      <c r="E15" s="19"/>
      <c r="F15" s="19"/>
      <c r="I15" s="25"/>
    </row>
    <row r="16" spans="1:39" x14ac:dyDescent="0.25">
      <c r="A16" s="4"/>
    </row>
    <row r="17" spans="1:1" x14ac:dyDescent="0.25">
      <c r="A17" s="4"/>
    </row>
    <row r="18" spans="1:1" x14ac:dyDescent="0.25">
      <c r="A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Lisa 1</vt:lpstr>
      <vt:lpstr>Lisa 2</vt:lpstr>
      <vt:lpstr>'Lisa 1'!Prinditiitlid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2016-01-22T08:21:13Z</dcterms:modified>
</cp:coreProperties>
</file>