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58" activeTab="0"/>
  </bookViews>
  <sheets>
    <sheet name="2014_IIpa_Prognoos" sheetId="1" r:id="rId1"/>
    <sheet name="Odavaimad tehingud 2013_Ipa" sheetId="2" r:id="rId2"/>
    <sheet name="2014_Ipa_prognoos" sheetId="3" r:id="rId3"/>
    <sheet name="muutus" sheetId="4" r:id="rId4"/>
    <sheet name="OberHaus" sheetId="5" r:id="rId5"/>
    <sheet name="TartuKVbüroo" sheetId="6" r:id="rId6"/>
    <sheet name="UusMaa" sheetId="7" r:id="rId7"/>
  </sheets>
  <definedNames/>
  <calcPr fullCalcOnLoad="1"/>
</workbook>
</file>

<file path=xl/sharedStrings.xml><?xml version="1.0" encoding="utf-8"?>
<sst xmlns="http://schemas.openxmlformats.org/spreadsheetml/2006/main" count="229" uniqueCount="74">
  <si>
    <t>Tubade arv</t>
  </si>
  <si>
    <r>
      <t>Keskmine üldpind m</t>
    </r>
    <r>
      <rPr>
        <b/>
        <vertAlign val="superscript"/>
        <sz val="10"/>
        <rFont val="Arial"/>
        <family val="2"/>
      </rPr>
      <t>2</t>
    </r>
  </si>
  <si>
    <t>AHIKÜTTEGA KORTERID</t>
  </si>
  <si>
    <t>Vesi ja WC korteris</t>
  </si>
  <si>
    <t>Vesi ja WC koridoris</t>
  </si>
  <si>
    <t>Vesi ja WC õues</t>
  </si>
  <si>
    <t>Üür m² kohta</t>
  </si>
  <si>
    <t>Kommunaal-maksed m² kohta</t>
  </si>
  <si>
    <t>Kokku m² kohta</t>
  </si>
  <si>
    <t>Kommunaal- maksed m² kohta</t>
  </si>
  <si>
    <t>Kööktuba</t>
  </si>
  <si>
    <t>KESKKÜTTEGA KORTERID</t>
  </si>
  <si>
    <t>Siin on antud üürihinnad, kommunaalmaksed lisanduvad eraldi.</t>
  </si>
  <si>
    <t>Robinson kinnisvara andmetel</t>
  </si>
  <si>
    <t>Maja</t>
  </si>
  <si>
    <t>Tüüp</t>
  </si>
  <si>
    <t>Üüripind m²</t>
  </si>
  <si>
    <t>Üür kuus, EUR</t>
  </si>
  <si>
    <t>Ober-Haus Hindamisteenuste andmetel</t>
  </si>
  <si>
    <t>Uusmaa Kinnisvara andmetel</t>
  </si>
  <si>
    <t>Tabelis on toodud orienteeruv hind, millega võiks</t>
  </si>
  <si>
    <t>san.remonti vajav, vesi sees, WC veega sees, vann sees.</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</si>
  <si>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2013.a. I poolaasta kohta)</t>
    </r>
  </si>
  <si>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2013.a. II poolaasta kohta)</t>
    </r>
  </si>
  <si>
    <t>Madalaimate üürimääradega toimunud tehingud 2013.a. I poolaastal</t>
  </si>
  <si>
    <t>san.remonti vajav, vesi sees, WC veega koridoris, pesemine puudub.</t>
  </si>
  <si>
    <t>Eha tn, Karlova</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</si>
  <si>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2014.a. I poolaasta kohta)</t>
    </r>
  </si>
  <si>
    <t>2013.aasta II poolaasta kõige madalama hinnaga toimunud tehingud Robinson Kinnisvaras:</t>
  </si>
  <si>
    <t>Kööktuba ahiküttega: Roosi 57: 19,8m², üür 100€, san.remonti vajav, vesi sees, WC kuiv õues, pesemine puudub.</t>
  </si>
  <si>
    <t>Kööktuba keskküttega: Vasara 25: 11,9m², üür 130€, keskmises seisukorras, vesi sees, WC veega sees, pesemine sees.</t>
  </si>
  <si>
    <t>1-toaline ahiküttega korter: Raatuse 64: 25m², üür 80€, san.remonti vajav, vesi sees, WC veega koridoris, pesemine puudub.</t>
  </si>
  <si>
    <t>1-toaline keskküttega korter: Rahu 15: 34,8m², üür 160€, keskmises seisukorras, vesi sees, WC veega sees, dush sees.</t>
  </si>
  <si>
    <t>2-toaline ahiküttega korter: Võru 136: 35m², üür 110€, san.remonti vajav, vesi sees, WC kuiv koridoris, pesemine puudub.</t>
  </si>
  <si>
    <t>2-toaline keskküttega korter: Ravila 32: 38,5m², üür 170€, san.remonti vajav, vesi sees, WC veega sees, vann sees.</t>
  </si>
  <si>
    <t>3-toaline ahiküttega korter: Vabriku 2: 73,5m², üür 150€, san.remonti vajav, vesi sees, WC veega koridoris, pesemine puudub.</t>
  </si>
  <si>
    <t>3-toaline keskküttega korter: Kruusamäe 34: 70,7m², üür 200€, san.remonti vajav, vesi sees, WC veega sees, vann sees.</t>
  </si>
  <si>
    <t>4-toaline keskküttega korter: Nõlvaku 15: 85,4m², üür 350€, väga heas korras, vesi sees, WC veega sees, vann sees.</t>
  </si>
  <si>
    <t>2014 aasta I poolel üürida välja korterit Tartus.</t>
  </si>
  <si>
    <t>Roosi 57</t>
  </si>
  <si>
    <t>Vasara 24</t>
  </si>
  <si>
    <t xml:space="preserve"> san.remonti vajav, vesi sees, WC kuiv õues, pesemine puudub.</t>
  </si>
  <si>
    <t>keskmises seisukorras, vesi sees, WC veega sees, pesemine sees.</t>
  </si>
  <si>
    <t>Rahu 15</t>
  </si>
  <si>
    <t>1-toaline</t>
  </si>
  <si>
    <t>2-toaline</t>
  </si>
  <si>
    <t>3-toaline</t>
  </si>
  <si>
    <t>4-toaline</t>
  </si>
  <si>
    <t>Kruusamäe 34</t>
  </si>
  <si>
    <t>Ravila 32</t>
  </si>
  <si>
    <t>Nõlvaku 15</t>
  </si>
  <si>
    <t>väga heas korras, vesi sees, WC veega sees, vann sees.</t>
  </si>
  <si>
    <t>keskmises seisukorras, vesi sees, WC veega sees, dush sees.</t>
  </si>
  <si>
    <t>Raatuse 64</t>
  </si>
  <si>
    <t xml:space="preserve">Võru 136: </t>
  </si>
  <si>
    <t xml:space="preserve">Vabriku 2: </t>
  </si>
  <si>
    <t>san.remonti vajav, vesi sees, WC kuiv koridoris, pesemine puudub.</t>
  </si>
  <si>
    <t>Kalevi-Jõe tänavate nurgal</t>
  </si>
  <si>
    <t>korteris ainult külm vesi, vannituba ja soe vesi trepikojas ühiskasutuses, korter paikneb elamu 1.korrusel</t>
  </si>
  <si>
    <t>WC koridoris, duinurk köögis, soe vesi boileriga, korter paikneb puitelamus soklikorrusel</t>
  </si>
  <si>
    <t>Mõisavahe tänava lõpp</t>
  </si>
  <si>
    <t>vannituba ja WC korteris, paikneb 5-kordse korruselamu 1.korrusel</t>
  </si>
  <si>
    <t>duiruum ja WC koridoris, soe vesi boileriga, korter paikneb puitelamus soklikorrusel</t>
  </si>
  <si>
    <t>duinurk korteris ja kuivkäimla trepikojas, paikneb puitelamu 2.korrusel, aknad avanevad kahele poole</t>
  </si>
  <si>
    <t>Õnne tn, Karlova</t>
  </si>
  <si>
    <t>Tähe tn, Karlova</t>
  </si>
  <si>
    <t>vannituba ja WC korteris, paikneb 9-kordse korruselamus 1.korrusel</t>
  </si>
  <si>
    <t>Anne tn, Annelinn</t>
  </si>
  <si>
    <t>vannituba ja WC korteris, paikneb 5-kordse korruselamus 1.korrusel</t>
  </si>
  <si>
    <t>Ravila tn, Veeriku</t>
  </si>
  <si>
    <t>kuivkäimla korteris, duširuum korteris, soe vesi boileriga, korter paikneb renoveeritud puitelamus 2.korrusel</t>
  </si>
  <si>
    <t>vannituba ja WC korteris, aknad avanevad kahele poole, korter renoveeritud-soojustatud 5-kordse korruselamu 4. korrusel</t>
  </si>
  <si>
    <t>Uus tn, Ülejõe</t>
  </si>
  <si>
    <r>
      <t>Minimaalselt heakorrastatud korterite keskmised m</t>
    </r>
    <r>
      <rPr>
        <b/>
        <vertAlign val="superscript"/>
        <sz val="12"/>
        <rFont val="Arial"/>
        <family val="2"/>
      </rPr>
      <t>2</t>
    </r>
    <r>
      <rPr>
        <b/>
        <sz val="12"/>
        <rFont val="Arial"/>
        <family val="2"/>
      </rPr>
      <t xml:space="preserve"> üürihinnad Tartus </t>
    </r>
    <r>
      <rPr>
        <b/>
        <sz val="10"/>
        <rFont val="Arial"/>
        <family val="2"/>
      </rPr>
      <t>(prognoos 2014.a. II poolaasta kohta)</t>
    </r>
  </si>
</sst>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50">
    <font>
      <sz val="10"/>
      <name val="Arial"/>
      <family val="2"/>
    </font>
    <font>
      <b/>
      <sz val="12"/>
      <name val="Arial"/>
      <family val="2"/>
    </font>
    <font>
      <b/>
      <vertAlign val="superscript"/>
      <sz val="12"/>
      <name val="Arial"/>
      <family val="2"/>
    </font>
    <font>
      <b/>
      <sz val="10"/>
      <name val="Arial"/>
      <family val="2"/>
    </font>
    <font>
      <b/>
      <vertAlign val="superscript"/>
      <sz val="1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
      <color indexed="20"/>
      <name val="Arial"/>
      <family val="2"/>
    </font>
    <font>
      <b/>
      <sz val="10"/>
      <color indexed="8"/>
      <name val="Arial"/>
      <family val="0"/>
    </font>
    <font>
      <sz val="10"/>
      <color indexed="8"/>
      <name val="Arial"/>
      <family val="0"/>
    </font>
    <font>
      <vertAlign val="superscript"/>
      <sz val="10"/>
      <color indexed="8"/>
      <name val="Arial"/>
      <family val="0"/>
    </font>
    <font>
      <sz val="10"/>
      <color indexed="10"/>
      <name val="Arial"/>
      <family val="0"/>
    </font>
    <font>
      <sz val="10"/>
      <color indexed="8"/>
      <name val="Calibri"/>
      <family val="0"/>
    </font>
    <font>
      <vertAlign val="superscript"/>
      <sz val="11"/>
      <color indexed="8"/>
      <name val="Calibri"/>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top style="thin"/>
      <bottom style="thin"/>
    </border>
    <border>
      <left style="thin">
        <color indexed="8"/>
      </left>
      <right style="medium"/>
      <top style="thin">
        <color indexed="8"/>
      </top>
      <bottom style="thin">
        <color indexed="8"/>
      </bottom>
    </border>
    <border>
      <left style="medium"/>
      <right style="thin"/>
      <top style="thin"/>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color indexed="8"/>
      </right>
      <top style="thin">
        <color indexed="8"/>
      </top>
      <bottom>
        <color indexed="63"/>
      </bottom>
    </border>
    <border>
      <left style="medium"/>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171" fontId="0" fillId="0" borderId="0" applyFill="0" applyBorder="0" applyAlignment="0" applyProtection="0"/>
    <xf numFmtId="169" fontId="0" fillId="0" borderId="0" applyFill="0" applyBorder="0" applyAlignment="0" applyProtection="0"/>
    <xf numFmtId="0" fontId="39" fillId="23"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0" fillId="24" borderId="5" applyNumberFormat="0" applyFont="0" applyAlignment="0" applyProtection="0"/>
    <xf numFmtId="0" fontId="42" fillId="25" borderId="0" applyNumberFormat="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9" fontId="0" fillId="0" borderId="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7" fillId="0" borderId="0" applyNumberFormat="0" applyFill="0" applyBorder="0" applyAlignment="0" applyProtection="0"/>
    <xf numFmtId="0" fontId="48" fillId="32" borderId="1" applyNumberFormat="0" applyAlignment="0" applyProtection="0"/>
    <xf numFmtId="170" fontId="0" fillId="0" borderId="0" applyFill="0" applyBorder="0" applyAlignment="0" applyProtection="0"/>
    <xf numFmtId="168" fontId="0" fillId="0" borderId="0" applyFill="0" applyBorder="0" applyAlignment="0" applyProtection="0"/>
    <xf numFmtId="0" fontId="49" fillId="20" borderId="9" applyNumberFormat="0" applyAlignment="0" applyProtection="0"/>
  </cellStyleXfs>
  <cellXfs count="147">
    <xf numFmtId="0" fontId="0" fillId="0" borderId="0" xfId="0" applyAlignment="1">
      <alignment/>
    </xf>
    <xf numFmtId="0" fontId="0" fillId="33" borderId="0" xfId="0" applyFill="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1" fontId="0" fillId="33" borderId="16" xfId="0" applyNumberFormat="1" applyFill="1" applyBorder="1" applyAlignment="1">
      <alignment horizontal="center"/>
    </xf>
    <xf numFmtId="172" fontId="0" fillId="33" borderId="17" xfId="0" applyNumberFormat="1" applyFill="1" applyBorder="1" applyAlignment="1">
      <alignment horizontal="center"/>
    </xf>
    <xf numFmtId="172" fontId="0" fillId="33" borderId="18" xfId="0" applyNumberFormat="1" applyFill="1" applyBorder="1" applyAlignment="1">
      <alignment horizontal="center"/>
    </xf>
    <xf numFmtId="172" fontId="3" fillId="33" borderId="19" xfId="0" applyNumberFormat="1" applyFont="1" applyFill="1" applyBorder="1" applyAlignment="1">
      <alignment horizontal="center"/>
    </xf>
    <xf numFmtId="172" fontId="0" fillId="33" borderId="20" xfId="0" applyNumberFormat="1" applyFill="1" applyBorder="1" applyAlignment="1">
      <alignment horizontal="center"/>
    </xf>
    <xf numFmtId="172" fontId="0" fillId="33" borderId="20" xfId="0" applyNumberFormat="1" applyFont="1" applyFill="1" applyBorder="1" applyAlignment="1">
      <alignment horizontal="center"/>
    </xf>
    <xf numFmtId="172" fontId="0" fillId="33" borderId="18" xfId="0" applyNumberFormat="1" applyFont="1" applyFill="1" applyBorder="1" applyAlignment="1">
      <alignment horizontal="center"/>
    </xf>
    <xf numFmtId="0" fontId="3" fillId="33" borderId="21" xfId="0" applyFont="1" applyFill="1" applyBorder="1" applyAlignment="1">
      <alignment horizontal="center"/>
    </xf>
    <xf numFmtId="1" fontId="0" fillId="33" borderId="22" xfId="0" applyNumberFormat="1" applyFill="1" applyBorder="1" applyAlignment="1">
      <alignment horizontal="center"/>
    </xf>
    <xf numFmtId="172" fontId="0" fillId="33" borderId="23" xfId="0" applyNumberFormat="1" applyFill="1" applyBorder="1" applyAlignment="1">
      <alignment horizontal="center"/>
    </xf>
    <xf numFmtId="172" fontId="0" fillId="33" borderId="24" xfId="0" applyNumberFormat="1" applyFill="1" applyBorder="1" applyAlignment="1">
      <alignment horizontal="center"/>
    </xf>
    <xf numFmtId="172" fontId="3" fillId="33" borderId="25" xfId="0" applyNumberFormat="1" applyFont="1" applyFill="1" applyBorder="1" applyAlignment="1">
      <alignment horizontal="center"/>
    </xf>
    <xf numFmtId="172" fontId="0" fillId="33" borderId="26" xfId="0" applyNumberFormat="1" applyFill="1" applyBorder="1" applyAlignment="1">
      <alignment horizontal="center"/>
    </xf>
    <xf numFmtId="172" fontId="0" fillId="33" borderId="26" xfId="0" applyNumberFormat="1" applyFont="1" applyFill="1" applyBorder="1" applyAlignment="1">
      <alignment horizontal="center"/>
    </xf>
    <xf numFmtId="172" fontId="0" fillId="33" borderId="24" xfId="0" applyNumberFormat="1" applyFont="1" applyFill="1" applyBorder="1" applyAlignment="1">
      <alignment horizontal="center"/>
    </xf>
    <xf numFmtId="0" fontId="3" fillId="33" borderId="27" xfId="0" applyFont="1" applyFill="1" applyBorder="1" applyAlignment="1">
      <alignment horizontal="center"/>
    </xf>
    <xf numFmtId="1" fontId="0" fillId="33" borderId="28" xfId="0" applyNumberFormat="1" applyFill="1" applyBorder="1" applyAlignment="1">
      <alignment horizontal="center"/>
    </xf>
    <xf numFmtId="172" fontId="0" fillId="33" borderId="29" xfId="0" applyNumberFormat="1" applyFill="1" applyBorder="1" applyAlignment="1">
      <alignment horizontal="center"/>
    </xf>
    <xf numFmtId="172" fontId="0" fillId="33" borderId="30" xfId="0" applyNumberFormat="1" applyFill="1" applyBorder="1" applyAlignment="1">
      <alignment horizontal="center"/>
    </xf>
    <xf numFmtId="172" fontId="3" fillId="33" borderId="31" xfId="0" applyNumberFormat="1" applyFont="1" applyFill="1" applyBorder="1" applyAlignment="1">
      <alignment horizontal="center"/>
    </xf>
    <xf numFmtId="172" fontId="0" fillId="33" borderId="32" xfId="0" applyNumberFormat="1" applyFill="1" applyBorder="1" applyAlignment="1">
      <alignment horizontal="center"/>
    </xf>
    <xf numFmtId="172" fontId="0" fillId="33" borderId="32" xfId="0" applyNumberFormat="1" applyFont="1" applyFill="1" applyBorder="1" applyAlignment="1">
      <alignment horizontal="center"/>
    </xf>
    <xf numFmtId="172" fontId="0" fillId="33" borderId="30" xfId="0" applyNumberFormat="1" applyFont="1"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xf>
    <xf numFmtId="0" fontId="3" fillId="33" borderId="33" xfId="0" applyFont="1" applyFill="1" applyBorder="1" applyAlignment="1">
      <alignment horizontal="center" vertical="center" wrapText="1"/>
    </xf>
    <xf numFmtId="2" fontId="0" fillId="33" borderId="16" xfId="0" applyNumberFormat="1" applyFill="1" applyBorder="1" applyAlignment="1">
      <alignment horizontal="center"/>
    </xf>
    <xf numFmtId="2" fontId="0" fillId="33" borderId="17" xfId="0" applyNumberFormat="1" applyFill="1" applyBorder="1" applyAlignment="1">
      <alignment horizontal="center"/>
    </xf>
    <xf numFmtId="2" fontId="0" fillId="33" borderId="20" xfId="0" applyNumberFormat="1" applyFill="1" applyBorder="1" applyAlignment="1">
      <alignment horizontal="center"/>
    </xf>
    <xf numFmtId="2" fontId="0" fillId="33" borderId="18" xfId="0" applyNumberFormat="1" applyFill="1" applyBorder="1" applyAlignment="1">
      <alignment horizontal="center"/>
    </xf>
    <xf numFmtId="2" fontId="0" fillId="33" borderId="22" xfId="0" applyNumberFormat="1" applyFill="1" applyBorder="1" applyAlignment="1">
      <alignment horizontal="center"/>
    </xf>
    <xf numFmtId="2" fontId="0" fillId="33" borderId="23" xfId="0" applyNumberFormat="1" applyFill="1" applyBorder="1" applyAlignment="1">
      <alignment horizontal="center"/>
    </xf>
    <xf numFmtId="2" fontId="0" fillId="33" borderId="26" xfId="0" applyNumberFormat="1" applyFill="1" applyBorder="1" applyAlignment="1">
      <alignment horizontal="center"/>
    </xf>
    <xf numFmtId="2" fontId="0" fillId="33" borderId="24" xfId="0" applyNumberFormat="1" applyFill="1" applyBorder="1" applyAlignment="1">
      <alignment horizontal="center"/>
    </xf>
    <xf numFmtId="2" fontId="0" fillId="33" borderId="28" xfId="0" applyNumberFormat="1" applyFill="1" applyBorder="1" applyAlignment="1">
      <alignment horizontal="center"/>
    </xf>
    <xf numFmtId="2" fontId="0" fillId="33" borderId="29" xfId="0" applyNumberFormat="1" applyFill="1" applyBorder="1" applyAlignment="1">
      <alignment horizontal="center"/>
    </xf>
    <xf numFmtId="2" fontId="0" fillId="33" borderId="32" xfId="0" applyNumberFormat="1" applyFill="1" applyBorder="1" applyAlignment="1">
      <alignment horizontal="center"/>
    </xf>
    <xf numFmtId="2" fontId="0" fillId="33" borderId="30" xfId="0" applyNumberFormat="1" applyFill="1" applyBorder="1" applyAlignment="1">
      <alignment horizontal="center"/>
    </xf>
    <xf numFmtId="0" fontId="0" fillId="34" borderId="0" xfId="0" applyFill="1" applyAlignment="1">
      <alignment/>
    </xf>
    <xf numFmtId="0" fontId="0" fillId="33" borderId="0" xfId="47" applyFill="1">
      <alignment/>
      <protection/>
    </xf>
    <xf numFmtId="0" fontId="3" fillId="35" borderId="34" xfId="47" applyFont="1" applyFill="1" applyBorder="1" applyAlignment="1">
      <alignment horizontal="center" wrapText="1"/>
      <protection/>
    </xf>
    <xf numFmtId="0" fontId="3" fillId="35" borderId="35" xfId="47" applyFont="1" applyFill="1" applyBorder="1" applyAlignment="1">
      <alignment horizontal="center"/>
      <protection/>
    </xf>
    <xf numFmtId="0" fontId="3" fillId="33" borderId="24" xfId="47" applyFont="1" applyFill="1" applyBorder="1" applyAlignment="1">
      <alignment horizontal="center" wrapText="1"/>
      <protection/>
    </xf>
    <xf numFmtId="0" fontId="3" fillId="33" borderId="24" xfId="47" applyFont="1" applyFill="1" applyBorder="1" applyAlignment="1">
      <alignment horizontal="center" vertical="center" wrapText="1"/>
      <protection/>
    </xf>
    <xf numFmtId="0" fontId="3" fillId="33" borderId="25" xfId="47" applyFont="1" applyFill="1" applyBorder="1" applyAlignment="1">
      <alignment horizontal="center" wrapText="1"/>
      <protection/>
    </xf>
    <xf numFmtId="0" fontId="0" fillId="33" borderId="24" xfId="47" applyFont="1" applyFill="1" applyBorder="1" applyAlignment="1">
      <alignment wrapText="1"/>
      <protection/>
    </xf>
    <xf numFmtId="2" fontId="0" fillId="33" borderId="24" xfId="47" applyNumberFormat="1" applyFill="1" applyBorder="1" applyAlignment="1">
      <alignment horizontal="center" wrapText="1"/>
      <protection/>
    </xf>
    <xf numFmtId="2" fontId="0" fillId="33" borderId="25" xfId="47" applyNumberFormat="1" applyFill="1" applyBorder="1" applyAlignment="1">
      <alignment horizontal="center" wrapText="1"/>
      <protection/>
    </xf>
    <xf numFmtId="172" fontId="0" fillId="33" borderId="24" xfId="47" applyNumberFormat="1" applyFill="1" applyBorder="1" applyAlignment="1">
      <alignment horizontal="center" wrapText="1"/>
      <protection/>
    </xf>
    <xf numFmtId="0" fontId="0" fillId="33" borderId="0" xfId="46" applyFill="1">
      <alignment/>
      <protection/>
    </xf>
    <xf numFmtId="0" fontId="0" fillId="33" borderId="30" xfId="46" applyFont="1" applyFill="1" applyBorder="1" applyAlignment="1">
      <alignment wrapText="1"/>
      <protection/>
    </xf>
    <xf numFmtId="0" fontId="0" fillId="33" borderId="30" xfId="46" applyFont="1" applyFill="1" applyBorder="1" applyAlignment="1">
      <alignment horizontal="center" wrapText="1"/>
      <protection/>
    </xf>
    <xf numFmtId="1" fontId="0" fillId="33" borderId="30" xfId="47" applyNumberFormat="1" applyFill="1" applyBorder="1" applyAlignment="1">
      <alignment horizontal="center" wrapText="1"/>
      <protection/>
    </xf>
    <xf numFmtId="2" fontId="0" fillId="33" borderId="30" xfId="47" applyNumberFormat="1" applyFill="1" applyBorder="1" applyAlignment="1">
      <alignment horizontal="center" wrapText="1"/>
      <protection/>
    </xf>
    <xf numFmtId="2" fontId="0" fillId="33" borderId="31" xfId="47" applyNumberFormat="1" applyFill="1" applyBorder="1" applyAlignment="1">
      <alignment horizontal="center" wrapText="1"/>
      <protection/>
    </xf>
    <xf numFmtId="0" fontId="3" fillId="33" borderId="26" xfId="47" applyFont="1" applyFill="1" applyBorder="1" applyAlignment="1">
      <alignment horizontal="center" wrapText="1"/>
      <protection/>
    </xf>
    <xf numFmtId="0" fontId="3" fillId="33" borderId="36" xfId="47" applyFont="1" applyFill="1" applyBorder="1" applyAlignment="1">
      <alignment horizontal="center" wrapText="1"/>
      <protection/>
    </xf>
    <xf numFmtId="0" fontId="0" fillId="33" borderId="26" xfId="47" applyFont="1" applyFill="1" applyBorder="1" applyAlignment="1">
      <alignment wrapText="1"/>
      <protection/>
    </xf>
    <xf numFmtId="0" fontId="0" fillId="33" borderId="36" xfId="46" applyFont="1" applyFill="1" applyBorder="1" applyAlignment="1">
      <alignment horizontal="center" wrapText="1"/>
      <protection/>
    </xf>
    <xf numFmtId="0" fontId="0" fillId="33" borderId="26" xfId="46" applyFont="1" applyFill="1" applyBorder="1" applyAlignment="1">
      <alignment wrapText="1"/>
      <protection/>
    </xf>
    <xf numFmtId="0" fontId="3" fillId="35" borderId="37" xfId="47" applyFont="1" applyFill="1" applyBorder="1" applyAlignment="1">
      <alignment horizontal="center" wrapText="1"/>
      <protection/>
    </xf>
    <xf numFmtId="0" fontId="0" fillId="33" borderId="36" xfId="46" applyFill="1" applyBorder="1" applyAlignment="1">
      <alignment horizontal="center" wrapText="1"/>
      <protection/>
    </xf>
    <xf numFmtId="0" fontId="3" fillId="35" borderId="38" xfId="47" applyFont="1" applyFill="1" applyBorder="1" applyAlignment="1">
      <alignment horizontal="center"/>
      <protection/>
    </xf>
    <xf numFmtId="0" fontId="3" fillId="35" borderId="39" xfId="47" applyFont="1" applyFill="1" applyBorder="1" applyAlignment="1">
      <alignment horizontal="center" wrapText="1"/>
      <protection/>
    </xf>
    <xf numFmtId="0" fontId="3" fillId="35" borderId="40" xfId="47" applyFont="1" applyFill="1" applyBorder="1" applyAlignment="1">
      <alignment horizontal="center" wrapText="1"/>
      <protection/>
    </xf>
    <xf numFmtId="0" fontId="3" fillId="35" borderId="41" xfId="47" applyFont="1" applyFill="1" applyBorder="1" applyAlignment="1">
      <alignment horizontal="center"/>
      <protection/>
    </xf>
    <xf numFmtId="0" fontId="3" fillId="33" borderId="42" xfId="47" applyFont="1" applyFill="1" applyBorder="1" applyAlignment="1">
      <alignment horizontal="center" wrapText="1"/>
      <protection/>
    </xf>
    <xf numFmtId="0" fontId="3" fillId="33" borderId="43" xfId="47" applyFont="1" applyFill="1" applyBorder="1" applyAlignment="1">
      <alignment horizontal="center" wrapText="1"/>
      <protection/>
    </xf>
    <xf numFmtId="2" fontId="0" fillId="33" borderId="42" xfId="47" applyNumberFormat="1" applyFont="1" applyFill="1" applyBorder="1" applyAlignment="1">
      <alignment horizontal="center" wrapText="1"/>
      <protection/>
    </xf>
    <xf numFmtId="2" fontId="0" fillId="33" borderId="43" xfId="47" applyNumberFormat="1" applyFill="1" applyBorder="1" applyAlignment="1">
      <alignment horizontal="center" wrapText="1"/>
      <protection/>
    </xf>
    <xf numFmtId="0" fontId="0" fillId="33" borderId="24" xfId="47" applyFont="1" applyFill="1" applyBorder="1" applyAlignment="1">
      <alignment horizontal="center" wrapText="1"/>
      <protection/>
    </xf>
    <xf numFmtId="0" fontId="0" fillId="33" borderId="24" xfId="47" applyFont="1" applyFill="1" applyBorder="1" applyAlignment="1">
      <alignment horizontal="center" wrapText="1"/>
      <protection/>
    </xf>
    <xf numFmtId="2" fontId="0" fillId="33" borderId="24" xfId="47" applyNumberFormat="1" applyFont="1" applyFill="1" applyBorder="1" applyAlignment="1">
      <alignment horizontal="center" wrapText="1"/>
      <protection/>
    </xf>
    <xf numFmtId="2" fontId="0" fillId="33" borderId="25" xfId="47" applyNumberFormat="1" applyFont="1" applyFill="1" applyBorder="1" applyAlignment="1">
      <alignment horizontal="center" wrapText="1"/>
      <protection/>
    </xf>
    <xf numFmtId="2" fontId="0" fillId="33" borderId="14" xfId="47" applyNumberFormat="1" applyFont="1" applyFill="1" applyBorder="1" applyAlignment="1">
      <alignment horizontal="center" wrapText="1"/>
      <protection/>
    </xf>
    <xf numFmtId="2" fontId="0" fillId="33" borderId="15" xfId="47" applyNumberFormat="1" applyFont="1" applyFill="1" applyBorder="1" applyAlignment="1">
      <alignment horizontal="center" wrapText="1"/>
      <protection/>
    </xf>
    <xf numFmtId="0" fontId="0" fillId="33" borderId="24" xfId="47" applyFont="1" applyFill="1" applyBorder="1" applyAlignment="1">
      <alignment horizontal="left" wrapText="1"/>
      <protection/>
    </xf>
    <xf numFmtId="2" fontId="3" fillId="33" borderId="19"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18" xfId="0" applyNumberFormat="1" applyFont="1" applyFill="1" applyBorder="1" applyAlignment="1">
      <alignment horizontal="center"/>
    </xf>
    <xf numFmtId="2" fontId="3" fillId="33" borderId="25" xfId="0" applyNumberFormat="1" applyFont="1" applyFill="1" applyBorder="1" applyAlignment="1">
      <alignment horizontal="center"/>
    </xf>
    <xf numFmtId="2" fontId="0" fillId="33" borderId="26" xfId="0" applyNumberFormat="1" applyFont="1" applyFill="1" applyBorder="1" applyAlignment="1">
      <alignment horizontal="center"/>
    </xf>
    <xf numFmtId="2" fontId="0" fillId="33" borderId="24" xfId="0" applyNumberFormat="1" applyFont="1" applyFill="1" applyBorder="1" applyAlignment="1">
      <alignment horizontal="center"/>
    </xf>
    <xf numFmtId="2" fontId="3" fillId="33" borderId="31" xfId="0" applyNumberFormat="1" applyFont="1" applyFill="1" applyBorder="1" applyAlignment="1">
      <alignment horizontal="center"/>
    </xf>
    <xf numFmtId="2" fontId="0" fillId="33" borderId="32" xfId="0" applyNumberFormat="1" applyFont="1" applyFill="1" applyBorder="1" applyAlignment="1">
      <alignment horizontal="center"/>
    </xf>
    <xf numFmtId="2" fontId="0" fillId="33" borderId="30" xfId="0" applyNumberFormat="1" applyFont="1" applyFill="1" applyBorder="1" applyAlignment="1">
      <alignment horizontal="center"/>
    </xf>
    <xf numFmtId="172" fontId="0" fillId="33" borderId="14" xfId="47" applyNumberFormat="1" applyFill="1" applyBorder="1" applyAlignment="1">
      <alignment horizontal="center" wrapText="1"/>
      <protection/>
    </xf>
    <xf numFmtId="2" fontId="0" fillId="33" borderId="44" xfId="47" applyNumberFormat="1" applyFont="1" applyFill="1" applyBorder="1" applyAlignment="1">
      <alignment horizontal="center" wrapText="1"/>
      <protection/>
    </xf>
    <xf numFmtId="0" fontId="0" fillId="33" borderId="45" xfId="46" applyFill="1" applyBorder="1" applyAlignment="1">
      <alignment horizontal="center" wrapText="1"/>
      <protection/>
    </xf>
    <xf numFmtId="0" fontId="0" fillId="33" borderId="46" xfId="46" applyFont="1" applyFill="1" applyBorder="1" applyAlignment="1">
      <alignment wrapText="1"/>
      <protection/>
    </xf>
    <xf numFmtId="2" fontId="0" fillId="33" borderId="47" xfId="47" applyNumberFormat="1" applyFill="1" applyBorder="1" applyAlignment="1">
      <alignment horizontal="center" wrapText="1"/>
      <protection/>
    </xf>
    <xf numFmtId="9" fontId="0" fillId="33" borderId="17" xfId="53" applyFill="1" applyBorder="1" applyAlignment="1">
      <alignment horizontal="center"/>
    </xf>
    <xf numFmtId="9" fontId="0" fillId="33" borderId="18" xfId="53" applyFill="1" applyBorder="1" applyAlignment="1">
      <alignment horizontal="center"/>
    </xf>
    <xf numFmtId="9" fontId="0" fillId="33" borderId="19" xfId="53" applyFill="1" applyBorder="1" applyAlignment="1">
      <alignment horizontal="center"/>
    </xf>
    <xf numFmtId="9" fontId="0" fillId="33" borderId="20" xfId="53" applyFill="1" applyBorder="1" applyAlignment="1">
      <alignment horizontal="center"/>
    </xf>
    <xf numFmtId="9" fontId="0" fillId="33" borderId="23" xfId="53" applyFill="1" applyBorder="1" applyAlignment="1">
      <alignment horizontal="center"/>
    </xf>
    <xf numFmtId="9" fontId="0" fillId="33" borderId="24" xfId="53" applyFill="1" applyBorder="1" applyAlignment="1">
      <alignment horizontal="center"/>
    </xf>
    <xf numFmtId="9" fontId="0" fillId="33" borderId="25" xfId="53" applyFill="1" applyBorder="1" applyAlignment="1">
      <alignment horizontal="center"/>
    </xf>
    <xf numFmtId="9" fontId="0" fillId="33" borderId="26" xfId="53" applyFill="1" applyBorder="1" applyAlignment="1">
      <alignment horizontal="center"/>
    </xf>
    <xf numFmtId="9" fontId="0" fillId="33" borderId="29" xfId="53" applyFill="1" applyBorder="1" applyAlignment="1">
      <alignment horizontal="center"/>
    </xf>
    <xf numFmtId="9" fontId="0" fillId="33" borderId="30" xfId="53" applyFill="1" applyBorder="1" applyAlignment="1">
      <alignment horizontal="center"/>
    </xf>
    <xf numFmtId="9" fontId="0" fillId="33" borderId="31" xfId="53" applyFill="1" applyBorder="1" applyAlignment="1">
      <alignment horizontal="center"/>
    </xf>
    <xf numFmtId="9" fontId="0" fillId="33" borderId="32" xfId="53" applyFill="1" applyBorder="1" applyAlignment="1">
      <alignment horizontal="center"/>
    </xf>
    <xf numFmtId="9" fontId="0" fillId="33" borderId="0" xfId="53" applyFill="1" applyBorder="1" applyAlignment="1">
      <alignment/>
    </xf>
    <xf numFmtId="9" fontId="0" fillId="33" borderId="0" xfId="53" applyFill="1" applyAlignment="1">
      <alignment/>
    </xf>
    <xf numFmtId="9" fontId="0" fillId="33" borderId="10" xfId="53" applyFill="1" applyBorder="1" applyAlignment="1">
      <alignment horizontal="center" vertical="center" wrapText="1"/>
    </xf>
    <xf numFmtId="9" fontId="0" fillId="33" borderId="33" xfId="53" applyFill="1" applyBorder="1" applyAlignment="1">
      <alignment horizontal="center" vertical="center" wrapText="1"/>
    </xf>
    <xf numFmtId="9" fontId="0" fillId="33" borderId="11" xfId="53" applyFill="1" applyBorder="1" applyAlignment="1">
      <alignment horizontal="center" vertical="center" wrapText="1"/>
    </xf>
    <xf numFmtId="2" fontId="0" fillId="33" borderId="48" xfId="0" applyNumberFormat="1" applyFill="1" applyBorder="1" applyAlignment="1">
      <alignment horizontal="center"/>
    </xf>
    <xf numFmtId="2" fontId="0" fillId="33" borderId="49" xfId="0" applyNumberFormat="1" applyFill="1" applyBorder="1" applyAlignment="1">
      <alignment horizontal="center"/>
    </xf>
    <xf numFmtId="2" fontId="3" fillId="33" borderId="50" xfId="0" applyNumberFormat="1" applyFont="1" applyFill="1" applyBorder="1" applyAlignment="1">
      <alignment horizontal="center"/>
    </xf>
    <xf numFmtId="2" fontId="0" fillId="33" borderId="51" xfId="0" applyNumberFormat="1" applyFill="1" applyBorder="1" applyAlignment="1">
      <alignment horizontal="center"/>
    </xf>
    <xf numFmtId="2" fontId="3" fillId="33" borderId="43" xfId="0" applyNumberFormat="1" applyFont="1" applyFill="1" applyBorder="1" applyAlignment="1">
      <alignment horizontal="center"/>
    </xf>
    <xf numFmtId="2" fontId="0" fillId="33" borderId="52" xfId="0" applyNumberFormat="1" applyFill="1" applyBorder="1" applyAlignment="1">
      <alignment horizontal="center"/>
    </xf>
    <xf numFmtId="2" fontId="0" fillId="33" borderId="53" xfId="0" applyNumberFormat="1" applyFill="1" applyBorder="1" applyAlignment="1">
      <alignment horizontal="center"/>
    </xf>
    <xf numFmtId="2" fontId="3" fillId="33" borderId="54" xfId="0" applyNumberFormat="1" applyFont="1" applyFill="1" applyBorder="1" applyAlignment="1">
      <alignment horizontal="center"/>
    </xf>
    <xf numFmtId="0" fontId="0" fillId="33" borderId="26" xfId="47" applyFont="1" applyFill="1" applyBorder="1" applyAlignment="1">
      <alignment horizontal="center" wrapText="1"/>
      <protection/>
    </xf>
    <xf numFmtId="0" fontId="0" fillId="33" borderId="14" xfId="47" applyFont="1" applyFill="1" applyBorder="1" applyAlignment="1">
      <alignment horizontal="center" wrapText="1"/>
      <protection/>
    </xf>
    <xf numFmtId="0" fontId="0" fillId="34" borderId="36" xfId="0" applyFill="1" applyBorder="1" applyAlignment="1">
      <alignment/>
    </xf>
    <xf numFmtId="2" fontId="0" fillId="33" borderId="14" xfId="47" applyNumberFormat="1" applyFill="1" applyBorder="1" applyAlignment="1">
      <alignment horizontal="center" wrapText="1"/>
      <protection/>
    </xf>
    <xf numFmtId="2" fontId="0" fillId="33" borderId="36" xfId="47" applyNumberFormat="1" applyFont="1" applyFill="1" applyBorder="1" applyAlignment="1">
      <alignment horizontal="center" wrapText="1"/>
      <protection/>
    </xf>
    <xf numFmtId="0" fontId="0" fillId="33" borderId="36" xfId="46" applyFont="1" applyFill="1" applyBorder="1" applyAlignment="1">
      <alignment wrapText="1"/>
      <protection/>
    </xf>
    <xf numFmtId="172" fontId="0" fillId="33" borderId="36" xfId="47" applyNumberFormat="1" applyFill="1" applyBorder="1" applyAlignment="1">
      <alignment horizontal="center" wrapText="1"/>
      <protection/>
    </xf>
    <xf numFmtId="2" fontId="0" fillId="33" borderId="36" xfId="47" applyNumberFormat="1" applyFill="1" applyBorder="1" applyAlignment="1">
      <alignment horizontal="center" wrapText="1"/>
      <protection/>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55" xfId="0" applyFont="1" applyFill="1" applyBorder="1" applyAlignment="1">
      <alignment horizontal="center"/>
    </xf>
    <xf numFmtId="0" fontId="1" fillId="36" borderId="56" xfId="0" applyFont="1" applyFill="1" applyBorder="1" applyAlignment="1">
      <alignment horizontal="center" wrapText="1"/>
    </xf>
    <xf numFmtId="0" fontId="3" fillId="33" borderId="12" xfId="0" applyFont="1" applyFill="1" applyBorder="1" applyAlignment="1">
      <alignment horizontal="center"/>
    </xf>
    <xf numFmtId="0" fontId="5" fillId="36" borderId="57" xfId="47" applyFont="1" applyFill="1" applyBorder="1" applyAlignment="1">
      <alignment horizontal="center" vertical="center" wrapText="1"/>
      <protection/>
    </xf>
    <xf numFmtId="0" fontId="3" fillId="33" borderId="25" xfId="47" applyFont="1" applyFill="1" applyBorder="1" applyAlignment="1">
      <alignment horizontal="center" vertical="center" wrapText="1"/>
      <protection/>
    </xf>
    <xf numFmtId="0" fontId="3" fillId="33" borderId="58" xfId="47" applyFont="1" applyFill="1" applyBorder="1" applyAlignment="1">
      <alignment horizontal="center" vertical="center" wrapText="1"/>
      <protection/>
    </xf>
    <xf numFmtId="0" fontId="3" fillId="33" borderId="15" xfId="47" applyFont="1" applyFill="1" applyBorder="1" applyAlignment="1">
      <alignment horizontal="center" vertical="center" wrapText="1"/>
      <protection/>
    </xf>
    <xf numFmtId="0" fontId="3" fillId="33" borderId="43" xfId="47" applyFont="1" applyFill="1" applyBorder="1" applyAlignment="1">
      <alignment horizontal="center" vertical="center" wrapText="1"/>
      <protection/>
    </xf>
    <xf numFmtId="0" fontId="3" fillId="33" borderId="59" xfId="47" applyFont="1" applyFill="1" applyBorder="1" applyAlignment="1">
      <alignment horizontal="center" vertical="center" wrapText="1"/>
      <protection/>
    </xf>
    <xf numFmtId="0" fontId="3" fillId="33" borderId="0" xfId="47" applyFont="1" applyFill="1" applyBorder="1" applyAlignment="1">
      <alignment horizontal="center" vertical="center" wrapText="1"/>
      <protection/>
    </xf>
    <xf numFmtId="0" fontId="3" fillId="33" borderId="60" xfId="47" applyFont="1" applyFill="1" applyBorder="1" applyAlignment="1">
      <alignment horizontal="center" vertical="center" wrapText="1"/>
      <protection/>
    </xf>
    <xf numFmtId="0" fontId="3" fillId="33" borderId="61" xfId="47" applyFont="1" applyFill="1" applyBorder="1" applyAlignment="1">
      <alignment horizontal="center" vertical="center" wrapText="1"/>
      <protection/>
    </xf>
    <xf numFmtId="9" fontId="0" fillId="33" borderId="55" xfId="53" applyFill="1" applyBorder="1" applyAlignment="1">
      <alignment horizontal="center"/>
    </xf>
  </cellXfs>
  <cellStyles count="51">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_2010_IIpa_progn" xfId="46"/>
    <cellStyle name="Normaallaad_2010Ipa_progn_" xfId="47"/>
    <cellStyle name="Pealkiri" xfId="48"/>
    <cellStyle name="Pealkiri 1" xfId="49"/>
    <cellStyle name="Pealkiri 2" xfId="50"/>
    <cellStyle name="Pealkiri 3" xfId="51"/>
    <cellStyle name="Pealkiri 4" xfId="52"/>
    <cellStyle name="Percent" xfId="53"/>
    <cellStyle name="Rõhk1" xfId="54"/>
    <cellStyle name="Rõhk2" xfId="55"/>
    <cellStyle name="Rõhk3" xfId="56"/>
    <cellStyle name="Rõhk4" xfId="57"/>
    <cellStyle name="Rõhk5" xfId="58"/>
    <cellStyle name="Rõhk6" xfId="59"/>
    <cellStyle name="Selgitav tekst" xfId="60"/>
    <cellStyle name="Sisestus" xfId="61"/>
    <cellStyle name="Currency" xfId="62"/>
    <cellStyle name="Currency [0]" xfId="63"/>
    <cellStyle name="Väljund"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13</xdr:col>
      <xdr:colOff>38100</xdr:colOff>
      <xdr:row>43</xdr:row>
      <xdr:rowOff>123825</xdr:rowOff>
    </xdr:to>
    <xdr:sp fLocksText="0">
      <xdr:nvSpPr>
        <xdr:cNvPr id="1" name="Text 2"/>
        <xdr:cNvSpPr txBox="1">
          <a:spLocks noChangeArrowheads="1"/>
        </xdr:cNvSpPr>
      </xdr:nvSpPr>
      <xdr:spPr>
        <a:xfrm>
          <a:off x="0" y="4171950"/>
          <a:ext cx="8553450" cy="3848100"/>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Arial"/>
              <a:ea typeface="Arial"/>
              <a:cs typeface="Arial"/>
            </a:rPr>
            <a:t>MÄRKUSED: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Ülaltoodud tabeli aluseks on kinnisvarabüroode Tartu Kinnisvarabüroo OÜ, Ober-Hausi Hindamisteenuste OÜ ja Uusmaa Kinnisvara OÜ andmed. Keskmise üürimäära arvestamise aluseks on võetud nimetatud kinnisvarabüroode andmed ning leitud aritmeetiline keskmine.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Kuna Tartu Kinnisvarabüroo OÜ ei ole välja toodud eraldi kommunaalmakseid 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kohta, siis on võetud kommunaalmakseteks Ober-Hausi Hindamisteenuste OÜ ja Uusmaa Kinnisvara OÜ hinnangute andmed.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Antud kinnisvaraettevõtetelt paluti hinnangut Tartu linnas paiknevate minimaalselt heakorrastatud, kuid remonti mittevajavate eluruumide ruutmeetri üürihinna kohta, mille eest oleks võimalik järgneval poolaastal Tartu kinnisvaraturult üürida elamispind. Üürihinnad paluti esitada eespool toodud kategooriates.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Lisaks palusime esitada nimekirja kõige madalamate üürimääradega reaalselt toimunud tehingutest (2014.a esimese poolaasta jooksul), kus oleksid eraldi välja toodud objekti kirjeldus, aadress ja üürimäär 1 m</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 kohta (üüri hind kuus on ümardatud ülesse poole). UusMaa Kinnisvara OÜ tehindute kohta endmeid ei esitanud. Antud tabel asub järgmisel töölehel.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Koostas: Kaspar Alev, LVO analüütik, tel 7 361 294
</a:t>
          </a:r>
          <a:r>
            <a:rPr lang="en-US" cap="none" sz="1000" b="0" i="0" u="none" baseline="0">
              <a:solidFill>
                <a:srgbClr val="000000"/>
              </a:solidFill>
              <a:latin typeface="Arial"/>
              <a:ea typeface="Arial"/>
              <a:cs typeface="Arial"/>
            </a:rPr>
            <a:t>9.juuni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12</xdr:col>
      <xdr:colOff>523875</xdr:colOff>
      <xdr:row>42</xdr:row>
      <xdr:rowOff>123825</xdr:rowOff>
    </xdr:to>
    <xdr:sp fLocksText="0">
      <xdr:nvSpPr>
        <xdr:cNvPr id="1" name="Text 2"/>
        <xdr:cNvSpPr txBox="1">
          <a:spLocks noChangeArrowheads="1"/>
        </xdr:cNvSpPr>
      </xdr:nvSpPr>
      <xdr:spPr>
        <a:xfrm>
          <a:off x="0" y="3829050"/>
          <a:ext cx="8553450" cy="3848100"/>
        </a:xfrm>
        <a:prstGeom prst="rect">
          <a:avLst/>
        </a:prstGeom>
        <a:solidFill>
          <a:srgbClr val="FFFFFF"/>
        </a:solidFill>
        <a:ln w="9525" cmpd="sng">
          <a:noFill/>
        </a:ln>
      </xdr:spPr>
      <xdr:txBody>
        <a:bodyPr vertOverflow="clip" wrap="square" lIns="20160" tIns="20160" rIns="20160" bIns="20160"/>
        <a:p>
          <a:pPr algn="l">
            <a:defRPr/>
          </a:pPr>
          <a:r>
            <a:rPr lang="en-US" cap="none" sz="1100" b="1" i="0" u="none" baseline="0">
              <a:solidFill>
                <a:srgbClr val="000000"/>
              </a:solidFill>
              <a:latin typeface="Calibri"/>
              <a:ea typeface="Calibri"/>
              <a:cs typeface="Calibri"/>
            </a:rPr>
            <a:t>MÄRKUSED: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Ülaltoodud tabeli aluseks on kinnisvarabüroode Tartu Kinnisvarabüroo OÜ, Ober-Hausi Hindamisteenuste OÜ ja Uusmaa Kinnisvara OÜ andmed. Keskmise üürimäära arvestamise aluseks on võetud nimetatud kinnisvarabüroode andmed ning leitud aritmeetiline keskmine.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Kuna Tartu Kinnisvarabüroo OÜ ei ole välja toodud eraldi kommunaalmakseid m</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kohta, siis on võetud kommunaalmakseteks Ober-Hausi Hindamisteenuste OÜ ja Uusmaa Kinnisvara OÜ hinnangute andmed.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Antud kinnisvaraettevõtetelt paluti hinnangut Tartu linnas paiknevate minimaalselt heakorrastatud, kuid remonti mittevajavate eluruumide ruutmeetri üürihinna kohta, mille eest oleks võimalik järgneval poolaastal Tartu kinnisvaraturult üürida elamispind. Üürihinnad paluti esitada eespool toodud kategooriates.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Lisaks palusime esitada nimekirja kõige madalamate üürimääradega reaalselt toimunud tehingutest (2013.a esimese poolaasta jooksul), kus oleksid eraldi välja toodud objekti kirjeldus, aadress ja üürimäär 1 m</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kohta (üüri hind kuus on ümardatud ülesse poole). UusMaa Kinnisvara OÜ tehindute kohta endmeid ei esitanud. Antud tabel asub järgmisel töölehel.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Koostas: Kaspar Alev, LVO analüütik, tel 7 361 294</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9.detsember 2013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zoomScalePageLayoutView="0" workbookViewId="0" topLeftCell="A1">
      <selection activeCell="H13" sqref="H13"/>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5" t="s">
        <v>73</v>
      </c>
      <c r="B1" s="135"/>
      <c r="C1" s="135"/>
      <c r="D1" s="135"/>
      <c r="E1" s="135"/>
      <c r="F1" s="135"/>
      <c r="G1" s="135"/>
      <c r="H1" s="135"/>
      <c r="I1" s="135"/>
      <c r="J1" s="135"/>
      <c r="K1" s="135"/>
    </row>
    <row r="2" spans="1:11" ht="12.75" customHeight="1" thickBot="1">
      <c r="A2" s="132" t="s">
        <v>0</v>
      </c>
      <c r="B2" s="133" t="s">
        <v>1</v>
      </c>
      <c r="C2" s="134" t="s">
        <v>2</v>
      </c>
      <c r="D2" s="134"/>
      <c r="E2" s="134"/>
      <c r="F2" s="134"/>
      <c r="G2" s="134"/>
      <c r="H2" s="134"/>
      <c r="I2" s="134"/>
      <c r="J2" s="134"/>
      <c r="K2" s="134"/>
    </row>
    <row r="3" spans="1:11" ht="13.5" thickBot="1">
      <c r="A3" s="132"/>
      <c r="B3" s="133"/>
      <c r="C3" s="136" t="s">
        <v>3</v>
      </c>
      <c r="D3" s="136"/>
      <c r="E3" s="136"/>
      <c r="F3" s="136" t="s">
        <v>4</v>
      </c>
      <c r="G3" s="136"/>
      <c r="H3" s="136"/>
      <c r="I3" s="136" t="s">
        <v>5</v>
      </c>
      <c r="J3" s="136"/>
      <c r="K3" s="136"/>
    </row>
    <row r="4" spans="1:11" ht="39" customHeight="1" thickBot="1">
      <c r="A4" s="132"/>
      <c r="B4" s="133"/>
      <c r="C4" s="5" t="s">
        <v>6</v>
      </c>
      <c r="D4" s="6" t="s">
        <v>7</v>
      </c>
      <c r="E4" s="7" t="s">
        <v>8</v>
      </c>
      <c r="F4" s="5" t="s">
        <v>6</v>
      </c>
      <c r="G4" s="6" t="s">
        <v>9</v>
      </c>
      <c r="H4" s="7" t="s">
        <v>8</v>
      </c>
      <c r="I4" s="5" t="s">
        <v>6</v>
      </c>
      <c r="J4" s="6" t="s">
        <v>7</v>
      </c>
      <c r="K4" s="7" t="s">
        <v>8</v>
      </c>
    </row>
    <row r="5" spans="1:11" ht="12.75">
      <c r="A5" s="4" t="s">
        <v>10</v>
      </c>
      <c r="B5" s="8">
        <f>SUM(OberHaus!B5,+TartuKVbüroo!B5+UusMaa!B5)/3</f>
        <v>15.910000000000002</v>
      </c>
      <c r="C5" s="9">
        <f>SUM(OberHaus!C5,TartuKVbüroo!C5,UusMaa!C5)/3</f>
        <v>7.446666666666668</v>
      </c>
      <c r="D5" s="10">
        <f>SUM(OberHaus!D5,UusMaa!D5)/2</f>
        <v>1.8</v>
      </c>
      <c r="E5" s="11">
        <f>C5+D5</f>
        <v>9.246666666666668</v>
      </c>
      <c r="F5" s="12">
        <f>SUM(OberHaus!F5,TartuKVbüroo!F5,UusMaa!F5)/3</f>
        <v>6.296666666666667</v>
      </c>
      <c r="G5" s="10">
        <f>SUM(OberHaus!G5,UusMaa!G5)/2</f>
        <v>1.4</v>
      </c>
      <c r="H5" s="11">
        <f>F5+G5</f>
        <v>7.696666666666667</v>
      </c>
      <c r="I5" s="13">
        <f>SUM(UusMaa!I5)</f>
        <v>2.1</v>
      </c>
      <c r="J5" s="14">
        <f>UusMaa!J5</f>
        <v>1.3</v>
      </c>
      <c r="K5" s="11">
        <f>I5+J5</f>
        <v>3.4000000000000004</v>
      </c>
    </row>
    <row r="6" spans="1:11" ht="12.75">
      <c r="A6" s="15">
        <v>1</v>
      </c>
      <c r="B6" s="16">
        <f>SUM(OberHaus!B6,+TartuKVbüroo!B6+UusMaa!B6)/3</f>
        <v>27.823333333333334</v>
      </c>
      <c r="C6" s="17">
        <f>SUM(OberHaus!C6,TartuKVbüroo!C6,UusMaa!C6)/3</f>
        <v>6.096666666666667</v>
      </c>
      <c r="D6" s="18">
        <f>SUM(OberHaus!D6,UusMaa!D6)/2</f>
        <v>1.9500000000000002</v>
      </c>
      <c r="E6" s="19">
        <f>C6+D6</f>
        <v>8.046666666666667</v>
      </c>
      <c r="F6" s="20">
        <f>SUM(OberHaus!F6,TartuKVbüroo!F6,UusMaa!F6)/3</f>
        <v>5.15</v>
      </c>
      <c r="G6" s="18">
        <f>SUM(OberHaus!G6,UusMaa!G6)/2</f>
        <v>1.5</v>
      </c>
      <c r="H6" s="19">
        <f>F6+G6</f>
        <v>6.65</v>
      </c>
      <c r="I6" s="21">
        <f>SUM(UusMaa!I6)</f>
        <v>2</v>
      </c>
      <c r="J6" s="22">
        <f>UusMaa!J6</f>
        <v>1.3</v>
      </c>
      <c r="K6" s="19">
        <f>I6+J6</f>
        <v>3.3</v>
      </c>
    </row>
    <row r="7" spans="1:11" ht="12.75">
      <c r="A7" s="15">
        <v>2</v>
      </c>
      <c r="B7" s="16">
        <f>SUM(OberHaus!B7,+TartuKVbüroo!B7+UusMaa!B7)/3</f>
        <v>40.65</v>
      </c>
      <c r="C7" s="17">
        <f>SUM(OberHaus!C7,TartuKVbüroo!C7,UusMaa!C7)/3</f>
        <v>4.87</v>
      </c>
      <c r="D7" s="18">
        <f>SUM(OberHaus!D7,UusMaa!D7)/2</f>
        <v>1.85</v>
      </c>
      <c r="E7" s="19">
        <f>C7+D7</f>
        <v>6.720000000000001</v>
      </c>
      <c r="F7" s="20">
        <f>SUM(OberHaus!F7,TartuKVbüroo!F7,UusMaa!F7)/3</f>
        <v>3.7866666666666666</v>
      </c>
      <c r="G7" s="18">
        <f>SUM(OberHaus!G7,UusMaa!G7)/2</f>
        <v>1.5</v>
      </c>
      <c r="H7" s="19">
        <f>F7+G7</f>
        <v>5.286666666666667</v>
      </c>
      <c r="I7" s="21">
        <f>SUM(UusMaa!I7)</f>
        <v>1.8</v>
      </c>
      <c r="J7" s="22">
        <f>UusMaa!J7</f>
        <v>1.3</v>
      </c>
      <c r="K7" s="19">
        <f>I7+J7</f>
        <v>3.1</v>
      </c>
    </row>
    <row r="8" spans="1:11" ht="12.75">
      <c r="A8" s="15">
        <v>3</v>
      </c>
      <c r="B8" s="16">
        <f>SUM(OberHaus!B8,+TartuKVbüroo!B8+UusMaa!B8)/3</f>
        <v>58.60999999999999</v>
      </c>
      <c r="C8" s="17">
        <f>SUM(OberHaus!C8,TartuKVbüroo!C8,UusMaa!C8)/3</f>
        <v>4.326666666666667</v>
      </c>
      <c r="D8" s="18">
        <f>SUM(OberHaus!D8,UusMaa!D8)/2</f>
        <v>1.95</v>
      </c>
      <c r="E8" s="19">
        <f>C8+D8</f>
        <v>6.276666666666667</v>
      </c>
      <c r="F8" s="20">
        <f>SUM(OberHaus!F8,TartuKVbüroo!F8,UusMaa!F8)/3</f>
        <v>3.026666666666667</v>
      </c>
      <c r="G8" s="18">
        <f>SUM(OberHaus!G8,UusMaa!G8)/2</f>
        <v>1.4500000000000002</v>
      </c>
      <c r="H8" s="19">
        <f>F8+G8</f>
        <v>4.476666666666667</v>
      </c>
      <c r="I8" s="21">
        <f>SUM(UusMaa!I8)</f>
        <v>1.8</v>
      </c>
      <c r="J8" s="22">
        <f>UusMaa!J8</f>
        <v>1.2</v>
      </c>
      <c r="K8" s="19">
        <f>I8+J8</f>
        <v>3</v>
      </c>
    </row>
    <row r="9" spans="1:11" ht="13.5" thickBot="1">
      <c r="A9" s="23">
        <v>4</v>
      </c>
      <c r="B9" s="24">
        <f>SUM(OberHaus!B9,+TartuKVbüroo!B9+UusMaa!B9)/3</f>
        <v>44</v>
      </c>
      <c r="C9" s="25">
        <f>SUM(OberHaus!C9,TartuKVbüroo!C9,UusMaa!C9)/3</f>
        <v>3.033333333333333</v>
      </c>
      <c r="D9" s="26">
        <f>SUM(OberHaus!D9,UusMaa!D9)/2</f>
        <v>1.95</v>
      </c>
      <c r="E9" s="27">
        <f>C9+D9</f>
        <v>4.983333333333333</v>
      </c>
      <c r="F9" s="28">
        <f>SUM(OberHaus!F9,TartuKVbüroo!F9,UusMaa!F9)/3</f>
        <v>2.1333333333333333</v>
      </c>
      <c r="G9" s="26">
        <f>SUM(OberHaus!G9,UusMaa!G9)/2</f>
        <v>1.4</v>
      </c>
      <c r="H9" s="27">
        <f>F9+G9</f>
        <v>3.533333333333333</v>
      </c>
      <c r="I9" s="29">
        <f>SUM(UusMaa!I9)</f>
        <v>1.8</v>
      </c>
      <c r="J9" s="30">
        <f>UusMaa!J9</f>
        <v>1.2</v>
      </c>
      <c r="K9" s="27">
        <f>I9+J9</f>
        <v>3</v>
      </c>
    </row>
    <row r="10" spans="1:11" ht="12.75">
      <c r="A10" s="31"/>
      <c r="B10" s="32"/>
      <c r="C10" s="32"/>
      <c r="D10" s="32"/>
      <c r="E10" s="32"/>
      <c r="F10" s="32"/>
      <c r="G10" s="32"/>
      <c r="H10" s="32"/>
      <c r="I10" s="32"/>
      <c r="J10" s="32"/>
      <c r="K10" s="32"/>
    </row>
    <row r="12" spans="1:5" ht="12.75" customHeight="1" thickBot="1">
      <c r="A12" s="132" t="s">
        <v>0</v>
      </c>
      <c r="B12" s="133" t="s">
        <v>1</v>
      </c>
      <c r="C12" s="134" t="s">
        <v>11</v>
      </c>
      <c r="D12" s="134"/>
      <c r="E12" s="134"/>
    </row>
    <row r="13" spans="1:10" ht="39" customHeight="1" thickBot="1">
      <c r="A13" s="132"/>
      <c r="B13" s="133"/>
      <c r="C13" s="2" t="s">
        <v>6</v>
      </c>
      <c r="D13" s="33" t="s">
        <v>7</v>
      </c>
      <c r="E13" s="3" t="s">
        <v>8</v>
      </c>
      <c r="I13" s="32"/>
      <c r="J13" s="32"/>
    </row>
    <row r="14" spans="1:10" ht="12.75">
      <c r="A14" s="4" t="s">
        <v>10</v>
      </c>
      <c r="B14" s="8">
        <f>SUM(OberHaus!B14,TartuKVbüroo!B14,UusMaa!B14)/3</f>
        <v>16.463333333333335</v>
      </c>
      <c r="C14" s="9">
        <f>SUM(OberHaus!C14,TartuKVbüroo!C14,UusMaa!C14)/3</f>
        <v>7.943333333333334</v>
      </c>
      <c r="D14" s="10">
        <f>SUM(OberHaus!D14,UusMaa!D14)/2</f>
        <v>3.65</v>
      </c>
      <c r="E14" s="11">
        <f>C14+D14</f>
        <v>11.593333333333334</v>
      </c>
      <c r="I14" s="32"/>
      <c r="J14" s="32"/>
    </row>
    <row r="15" spans="1:10" ht="12.75">
      <c r="A15" s="15">
        <v>1</v>
      </c>
      <c r="B15" s="16">
        <f>SUM(OberHaus!B15,TartuKVbüroo!B15,UusMaa!B15)/3</f>
        <v>30.793333333333333</v>
      </c>
      <c r="C15" s="17">
        <f>SUM(OberHaus!C15,TartuKVbüroo!C15,UusMaa!C15)/3</f>
        <v>6.166666666666667</v>
      </c>
      <c r="D15" s="18">
        <f>SUM(OberHaus!D15,UusMaa!D15)/2</f>
        <v>3.5</v>
      </c>
      <c r="E15" s="19">
        <f>C15+D15</f>
        <v>9.666666666666668</v>
      </c>
      <c r="I15" s="32"/>
      <c r="J15" s="32"/>
    </row>
    <row r="16" spans="1:10" ht="12.75">
      <c r="A16" s="15">
        <v>2</v>
      </c>
      <c r="B16" s="16">
        <f>SUM(OberHaus!B16,TartuKVbüroo!B16,UusMaa!B16)/3</f>
        <v>44.24666666666667</v>
      </c>
      <c r="C16" s="17">
        <f>SUM(OberHaus!C16,TartuKVbüroo!C16,UusMaa!C16)/3</f>
        <v>5.623333333333334</v>
      </c>
      <c r="D16" s="18">
        <f>SUM(OberHaus!D16,UusMaa!D16)/2</f>
        <v>3.3</v>
      </c>
      <c r="E16" s="19">
        <f>C16+D16</f>
        <v>8.923333333333334</v>
      </c>
      <c r="I16" s="32"/>
      <c r="J16" s="32"/>
    </row>
    <row r="17" spans="1:10" ht="12.75">
      <c r="A17" s="15">
        <v>3</v>
      </c>
      <c r="B17" s="16">
        <f>SUM(OberHaus!B17,TartuKVbüroo!B17,UusMaa!B17)/3</f>
        <v>68</v>
      </c>
      <c r="C17" s="17">
        <f>SUM(OberHaus!C17,TartuKVbüroo!C17,UusMaa!C17)/3</f>
        <v>4.34</v>
      </c>
      <c r="D17" s="18">
        <f>SUM(OberHaus!D17,UusMaa!D17)/2</f>
        <v>3.3</v>
      </c>
      <c r="E17" s="19">
        <f>C17+D17</f>
        <v>7.64</v>
      </c>
      <c r="I17" s="32"/>
      <c r="J17" s="32"/>
    </row>
    <row r="18" spans="1:10" ht="13.5" thickBot="1">
      <c r="A18" s="23">
        <v>4</v>
      </c>
      <c r="B18" s="24">
        <f>SUM(OberHaus!B18,TartuKVbüroo!B18,UusMaa!B18)/3</f>
        <v>74.38333333333334</v>
      </c>
      <c r="C18" s="25">
        <f>SUM(OberHaus!C18,TartuKVbüroo!C18,UusMaa!C18)/3</f>
        <v>4.763333333333333</v>
      </c>
      <c r="D18" s="26">
        <f>SUM(OberHaus!D18,UusMaa!D18)/2</f>
        <v>3.25</v>
      </c>
      <c r="E18" s="27">
        <f>C18+D18</f>
        <v>8.013333333333332</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drawing r:id="rId1"/>
</worksheet>
</file>

<file path=xl/worksheets/sheet2.xml><?xml version="1.0" encoding="utf-8"?>
<worksheet xmlns="http://schemas.openxmlformats.org/spreadsheetml/2006/main" xmlns:r="http://schemas.openxmlformats.org/officeDocument/2006/relationships">
  <dimension ref="A1:Q47"/>
  <sheetViews>
    <sheetView zoomScalePageLayoutView="0" workbookViewId="0" topLeftCell="A1">
      <selection activeCell="C38" sqref="C38"/>
    </sheetView>
  </sheetViews>
  <sheetFormatPr defaultColWidth="9.140625" defaultRowHeight="12.75"/>
  <cols>
    <col min="1" max="1" width="21.57421875" style="47" customWidth="1"/>
    <col min="2" max="2" width="11.28125" style="47" bestFit="1" customWidth="1"/>
    <col min="3" max="3" width="60.28125" style="47" customWidth="1"/>
    <col min="4" max="4" width="11.57421875" style="47" bestFit="1" customWidth="1"/>
    <col min="5" max="5" width="12.57421875" style="47" bestFit="1" customWidth="1"/>
    <col min="6" max="6" width="11.57421875" style="47" customWidth="1"/>
    <col min="7" max="252" width="9.140625" style="47" customWidth="1"/>
  </cols>
  <sheetData>
    <row r="1" spans="1:6" ht="20.25" customHeight="1" thickBot="1">
      <c r="A1" s="137" t="s">
        <v>24</v>
      </c>
      <c r="B1" s="137"/>
      <c r="C1" s="137"/>
      <c r="D1" s="137"/>
      <c r="E1" s="137"/>
      <c r="F1" s="137"/>
    </row>
    <row r="2" spans="1:6" ht="25.5">
      <c r="A2" s="48" t="s">
        <v>13</v>
      </c>
      <c r="B2" s="48"/>
      <c r="C2" s="48"/>
      <c r="D2" s="48"/>
      <c r="E2" s="48"/>
      <c r="F2" s="49"/>
    </row>
    <row r="3" spans="1:6" ht="12.75" customHeight="1">
      <c r="A3" s="138" t="s">
        <v>2</v>
      </c>
      <c r="B3" s="138"/>
      <c r="C3" s="138"/>
      <c r="D3" s="138"/>
      <c r="E3" s="138"/>
      <c r="F3" s="138"/>
    </row>
    <row r="4" spans="1:8" ht="24.75" customHeight="1">
      <c r="A4" s="50" t="s">
        <v>14</v>
      </c>
      <c r="B4" s="50" t="s">
        <v>0</v>
      </c>
      <c r="C4" s="50" t="s">
        <v>15</v>
      </c>
      <c r="D4" s="51" t="s">
        <v>16</v>
      </c>
      <c r="E4" s="51" t="s">
        <v>6</v>
      </c>
      <c r="F4" s="52" t="s">
        <v>17</v>
      </c>
      <c r="H4" s="46"/>
    </row>
    <row r="5" spans="1:17" ht="12.75">
      <c r="A5" s="79" t="s">
        <v>39</v>
      </c>
      <c r="B5" s="79" t="s">
        <v>10</v>
      </c>
      <c r="C5" s="84" t="s">
        <v>41</v>
      </c>
      <c r="D5" s="80">
        <v>19.8</v>
      </c>
      <c r="E5" s="54">
        <f>F5/D5</f>
        <v>5.05050505050505</v>
      </c>
      <c r="F5" s="81">
        <v>100</v>
      </c>
      <c r="H5" s="46"/>
      <c r="I5" s="46"/>
      <c r="J5" s="46"/>
      <c r="K5" s="46"/>
      <c r="L5" s="1"/>
      <c r="M5" s="1"/>
      <c r="N5" s="1"/>
      <c r="O5" s="1"/>
      <c r="P5" s="1"/>
      <c r="Q5" s="1"/>
    </row>
    <row r="6" spans="1:17" ht="12.75">
      <c r="A6" s="79" t="s">
        <v>53</v>
      </c>
      <c r="B6" s="124" t="s">
        <v>44</v>
      </c>
      <c r="C6" s="84" t="s">
        <v>25</v>
      </c>
      <c r="D6" s="80">
        <v>25</v>
      </c>
      <c r="E6" s="54">
        <f>F6/D6</f>
        <v>3.2</v>
      </c>
      <c r="F6" s="81">
        <v>80</v>
      </c>
      <c r="I6" s="46"/>
      <c r="J6" s="46"/>
      <c r="K6" s="46"/>
      <c r="L6" s="1"/>
      <c r="M6" s="1"/>
      <c r="N6" s="1"/>
      <c r="O6" s="1"/>
      <c r="P6" s="1"/>
      <c r="Q6" s="1"/>
    </row>
    <row r="7" spans="1:17" ht="12.75">
      <c r="A7" s="79" t="s">
        <v>54</v>
      </c>
      <c r="B7" s="124" t="s">
        <v>45</v>
      </c>
      <c r="C7" s="84" t="s">
        <v>56</v>
      </c>
      <c r="D7" s="80">
        <v>35</v>
      </c>
      <c r="E7" s="54">
        <f>F7/D7</f>
        <v>3.142857142857143</v>
      </c>
      <c r="F7" s="81">
        <v>110</v>
      </c>
      <c r="I7" s="46"/>
      <c r="J7" s="46"/>
      <c r="K7" s="46"/>
      <c r="L7" s="1"/>
      <c r="M7" s="1"/>
      <c r="N7" s="1"/>
      <c r="O7" s="1"/>
      <c r="P7" s="1"/>
      <c r="Q7" s="1"/>
    </row>
    <row r="8" spans="1:17" ht="12.75">
      <c r="A8" s="79" t="s">
        <v>55</v>
      </c>
      <c r="B8" s="124" t="s">
        <v>46</v>
      </c>
      <c r="C8" s="84" t="s">
        <v>25</v>
      </c>
      <c r="D8" s="80">
        <v>73.5</v>
      </c>
      <c r="E8" s="54">
        <f>F8/D8</f>
        <v>2.0408163265306123</v>
      </c>
      <c r="F8" s="81">
        <v>150</v>
      </c>
      <c r="I8" s="46"/>
      <c r="J8" s="46"/>
      <c r="K8" s="46"/>
      <c r="L8" s="1"/>
      <c r="M8" s="1"/>
      <c r="N8" s="1"/>
      <c r="O8" s="1"/>
      <c r="P8" s="1"/>
      <c r="Q8" s="1"/>
    </row>
    <row r="9" spans="1:17" ht="12.75">
      <c r="A9" s="79"/>
      <c r="B9" s="78"/>
      <c r="C9" s="84"/>
      <c r="D9" s="80"/>
      <c r="E9" s="54"/>
      <c r="F9" s="81"/>
      <c r="I9" s="46"/>
      <c r="J9" s="46"/>
      <c r="K9" s="46"/>
      <c r="L9" s="1"/>
      <c r="M9" s="1"/>
      <c r="N9" s="1"/>
      <c r="O9" s="1"/>
      <c r="P9" s="1"/>
      <c r="Q9" s="1"/>
    </row>
    <row r="10" spans="1:17" ht="12.75">
      <c r="A10" s="138" t="s">
        <v>11</v>
      </c>
      <c r="B10" s="138"/>
      <c r="C10" s="138"/>
      <c r="D10" s="138"/>
      <c r="E10" s="138"/>
      <c r="F10" s="138"/>
      <c r="I10" s="46"/>
      <c r="J10" s="46"/>
      <c r="K10" s="46"/>
      <c r="L10" s="1"/>
      <c r="M10" s="1"/>
      <c r="N10" s="1"/>
      <c r="O10" s="1"/>
      <c r="P10" s="1"/>
      <c r="Q10" s="1"/>
    </row>
    <row r="11" spans="1:17" ht="12.75">
      <c r="A11" s="125" t="s">
        <v>40</v>
      </c>
      <c r="B11" s="79" t="s">
        <v>10</v>
      </c>
      <c r="C11" s="53" t="s">
        <v>42</v>
      </c>
      <c r="D11" s="54">
        <v>11.9</v>
      </c>
      <c r="E11" s="54">
        <f>F11/D11</f>
        <v>10.92436974789916</v>
      </c>
      <c r="F11" s="81">
        <v>130</v>
      </c>
      <c r="I11" s="46"/>
      <c r="J11" s="46"/>
      <c r="K11" s="46"/>
      <c r="L11" s="1"/>
      <c r="M11" s="1"/>
      <c r="N11" s="1"/>
      <c r="O11" s="1"/>
      <c r="P11" s="1"/>
      <c r="Q11" s="1"/>
    </row>
    <row r="12" spans="1:17" ht="12.75">
      <c r="A12" s="126" t="s">
        <v>43</v>
      </c>
      <c r="B12" s="124" t="s">
        <v>44</v>
      </c>
      <c r="C12" s="84" t="s">
        <v>52</v>
      </c>
      <c r="D12" s="54">
        <v>34.8</v>
      </c>
      <c r="E12" s="54">
        <f>F12/D12</f>
        <v>4.597701149425288</v>
      </c>
      <c r="F12" s="81">
        <v>160</v>
      </c>
      <c r="I12" s="46"/>
      <c r="J12" s="46"/>
      <c r="K12" s="46"/>
      <c r="L12" s="1"/>
      <c r="M12" s="1"/>
      <c r="N12" s="1"/>
      <c r="O12" s="1"/>
      <c r="P12" s="1"/>
      <c r="Q12" s="1"/>
    </row>
    <row r="13" spans="1:17" ht="12.75">
      <c r="A13" s="126" t="s">
        <v>49</v>
      </c>
      <c r="B13" s="124" t="s">
        <v>45</v>
      </c>
      <c r="C13" s="84" t="s">
        <v>21</v>
      </c>
      <c r="D13" s="54">
        <v>38.5</v>
      </c>
      <c r="E13" s="54">
        <f>F13/D13</f>
        <v>4.415584415584416</v>
      </c>
      <c r="F13" s="81">
        <v>170</v>
      </c>
      <c r="H13" s="46"/>
      <c r="I13" s="46"/>
      <c r="J13" s="46"/>
      <c r="K13" s="46"/>
      <c r="L13" s="1"/>
      <c r="M13" s="1"/>
      <c r="N13" s="1"/>
      <c r="O13" s="1"/>
      <c r="P13" s="1"/>
      <c r="Q13" s="1"/>
    </row>
    <row r="14" spans="1:17" ht="12.75">
      <c r="A14" s="126" t="s">
        <v>48</v>
      </c>
      <c r="B14" s="124" t="s">
        <v>46</v>
      </c>
      <c r="C14" s="84" t="s">
        <v>21</v>
      </c>
      <c r="D14" s="54">
        <v>70.7</v>
      </c>
      <c r="E14" s="54">
        <f>F14/D14</f>
        <v>2.828854314002829</v>
      </c>
      <c r="F14" s="81">
        <v>200</v>
      </c>
      <c r="H14" s="46"/>
      <c r="I14" s="46"/>
      <c r="J14" s="46"/>
      <c r="K14" s="46"/>
      <c r="L14" s="1"/>
      <c r="M14" s="1"/>
      <c r="N14" s="1"/>
      <c r="O14" s="1"/>
      <c r="P14" s="1"/>
      <c r="Q14" s="1"/>
    </row>
    <row r="15" spans="1:17" ht="13.5" thickBot="1">
      <c r="A15" s="46" t="s">
        <v>50</v>
      </c>
      <c r="B15" s="79" t="s">
        <v>47</v>
      </c>
      <c r="C15" s="84" t="s">
        <v>51</v>
      </c>
      <c r="D15" s="82">
        <v>85.4</v>
      </c>
      <c r="E15" s="54">
        <f>F15/D15</f>
        <v>4.098360655737705</v>
      </c>
      <c r="F15" s="83">
        <v>350</v>
      </c>
      <c r="H15" s="1"/>
      <c r="I15" s="1"/>
      <c r="J15" s="1"/>
      <c r="K15" s="1"/>
      <c r="L15" s="1"/>
      <c r="M15" s="1"/>
      <c r="N15" s="1"/>
      <c r="O15" s="1"/>
      <c r="P15" s="1"/>
      <c r="Q15" s="1"/>
    </row>
    <row r="16" spans="1:8" ht="38.25">
      <c r="A16" s="71" t="s">
        <v>18</v>
      </c>
      <c r="B16" s="72"/>
      <c r="C16" s="72"/>
      <c r="D16" s="72"/>
      <c r="E16" s="72"/>
      <c r="F16" s="73"/>
      <c r="H16" s="1"/>
    </row>
    <row r="17" spans="1:8" ht="12.75">
      <c r="A17" s="139" t="s">
        <v>2</v>
      </c>
      <c r="B17" s="140"/>
      <c r="C17" s="138"/>
      <c r="D17" s="138"/>
      <c r="E17" s="138"/>
      <c r="F17" s="141"/>
      <c r="H17" s="1"/>
    </row>
    <row r="18" spans="1:6" ht="12.75" customHeight="1">
      <c r="A18" s="74" t="s">
        <v>14</v>
      </c>
      <c r="B18" s="64" t="s">
        <v>0</v>
      </c>
      <c r="C18" s="63" t="s">
        <v>15</v>
      </c>
      <c r="D18" s="51" t="s">
        <v>16</v>
      </c>
      <c r="E18" s="51" t="s">
        <v>6</v>
      </c>
      <c r="F18" s="75" t="s">
        <v>17</v>
      </c>
    </row>
    <row r="19" spans="1:6" ht="25.5">
      <c r="A19" s="79" t="s">
        <v>57</v>
      </c>
      <c r="B19" s="79" t="s">
        <v>10</v>
      </c>
      <c r="C19" s="53" t="s">
        <v>58</v>
      </c>
      <c r="D19" s="54">
        <v>16</v>
      </c>
      <c r="E19" s="54">
        <f>F19/D19</f>
        <v>5.625</v>
      </c>
      <c r="F19" s="55">
        <v>90</v>
      </c>
    </row>
    <row r="20" spans="1:6" s="57" customFormat="1" ht="25.5">
      <c r="A20" s="76" t="s">
        <v>65</v>
      </c>
      <c r="B20" s="66">
        <v>1</v>
      </c>
      <c r="C20" s="65" t="s">
        <v>59</v>
      </c>
      <c r="D20" s="56">
        <v>26</v>
      </c>
      <c r="E20" s="54">
        <f>F20/D20</f>
        <v>5.769230769230769</v>
      </c>
      <c r="F20" s="77">
        <v>150</v>
      </c>
    </row>
    <row r="21" spans="1:6" s="57" customFormat="1" ht="25.5">
      <c r="A21" s="76" t="s">
        <v>65</v>
      </c>
      <c r="B21" s="66">
        <v>2</v>
      </c>
      <c r="C21" s="65" t="s">
        <v>62</v>
      </c>
      <c r="D21" s="56">
        <v>37</v>
      </c>
      <c r="E21" s="54">
        <f>F21/D21</f>
        <v>4.594594594594595</v>
      </c>
      <c r="F21" s="77">
        <v>170</v>
      </c>
    </row>
    <row r="22" spans="1:6" s="57" customFormat="1" ht="25.5">
      <c r="A22" s="76" t="s">
        <v>64</v>
      </c>
      <c r="B22" s="66">
        <v>3</v>
      </c>
      <c r="C22" s="65" t="s">
        <v>63</v>
      </c>
      <c r="D22" s="56">
        <v>54</v>
      </c>
      <c r="E22" s="54">
        <f>F22/D22</f>
        <v>3.7037037037037037</v>
      </c>
      <c r="F22" s="77">
        <v>200</v>
      </c>
    </row>
    <row r="23" spans="1:6" s="57" customFormat="1" ht="25.5">
      <c r="A23" s="76" t="s">
        <v>26</v>
      </c>
      <c r="B23" s="66">
        <v>5</v>
      </c>
      <c r="C23" s="65" t="s">
        <v>70</v>
      </c>
      <c r="D23" s="56">
        <v>112</v>
      </c>
      <c r="E23" s="54">
        <f>F23/D23</f>
        <v>3.125</v>
      </c>
      <c r="F23" s="77">
        <v>350</v>
      </c>
    </row>
    <row r="24" spans="1:6" s="57" customFormat="1" ht="12.75" customHeight="1">
      <c r="A24" s="142" t="s">
        <v>11</v>
      </c>
      <c r="B24" s="143"/>
      <c r="C24" s="144"/>
      <c r="D24" s="144"/>
      <c r="E24" s="144"/>
      <c r="F24" s="145"/>
    </row>
    <row r="25" spans="1:6" s="57" customFormat="1" ht="12.75">
      <c r="A25" s="76" t="s">
        <v>60</v>
      </c>
      <c r="B25" s="66">
        <v>1</v>
      </c>
      <c r="C25" s="65" t="s">
        <v>61</v>
      </c>
      <c r="D25" s="56">
        <v>33</v>
      </c>
      <c r="E25" s="54">
        <f>F25/D25</f>
        <v>5.303030303030303</v>
      </c>
      <c r="F25" s="77">
        <v>175</v>
      </c>
    </row>
    <row r="26" spans="1:6" s="57" customFormat="1" ht="12.75">
      <c r="A26" s="76" t="s">
        <v>67</v>
      </c>
      <c r="B26" s="69">
        <v>2</v>
      </c>
      <c r="C26" s="67" t="s">
        <v>66</v>
      </c>
      <c r="D26" s="56">
        <v>46</v>
      </c>
      <c r="E26" s="54">
        <f>F26/D26</f>
        <v>4.130434782608695</v>
      </c>
      <c r="F26" s="77">
        <v>190</v>
      </c>
    </row>
    <row r="27" spans="1:6" s="57" customFormat="1" ht="12.75">
      <c r="A27" s="95" t="s">
        <v>69</v>
      </c>
      <c r="B27" s="96">
        <v>3</v>
      </c>
      <c r="C27" s="97" t="s">
        <v>68</v>
      </c>
      <c r="D27" s="94">
        <v>66</v>
      </c>
      <c r="E27" s="127">
        <f>F27/D27</f>
        <v>3.9393939393939394</v>
      </c>
      <c r="F27" s="98">
        <v>260</v>
      </c>
    </row>
    <row r="28" spans="1:6" s="57" customFormat="1" ht="25.5">
      <c r="A28" s="128" t="s">
        <v>72</v>
      </c>
      <c r="B28" s="69">
        <v>4</v>
      </c>
      <c r="C28" s="129" t="s">
        <v>71</v>
      </c>
      <c r="D28" s="130">
        <v>76</v>
      </c>
      <c r="E28" s="131">
        <f>F28/D28</f>
        <v>3.8157894736842106</v>
      </c>
      <c r="F28" s="131">
        <v>290</v>
      </c>
    </row>
    <row r="29" spans="1:6" ht="25.5">
      <c r="A29" s="68" t="s">
        <v>19</v>
      </c>
      <c r="B29" s="68"/>
      <c r="C29" s="68"/>
      <c r="D29" s="68"/>
      <c r="E29" s="68"/>
      <c r="F29" s="70"/>
    </row>
    <row r="30" spans="1:6" ht="12.75" customHeight="1">
      <c r="A30" s="74" t="s">
        <v>14</v>
      </c>
      <c r="B30" s="64" t="s">
        <v>0</v>
      </c>
      <c r="C30" s="63" t="s">
        <v>15</v>
      </c>
      <c r="D30" s="51" t="s">
        <v>16</v>
      </c>
      <c r="E30" s="51" t="s">
        <v>6</v>
      </c>
      <c r="F30" s="75" t="s">
        <v>17</v>
      </c>
    </row>
    <row r="31" spans="1:6" ht="12.75">
      <c r="A31" s="76"/>
      <c r="B31" s="66"/>
      <c r="C31" s="65"/>
      <c r="D31" s="56"/>
      <c r="E31" s="54"/>
      <c r="F31" s="77"/>
    </row>
    <row r="32" spans="1:6" ht="12.75">
      <c r="A32" s="76"/>
      <c r="B32" s="66"/>
      <c r="C32" s="65"/>
      <c r="D32" s="56"/>
      <c r="E32" s="54"/>
      <c r="F32" s="77"/>
    </row>
    <row r="33" spans="1:6" ht="12.75">
      <c r="A33" s="76"/>
      <c r="B33" s="66"/>
      <c r="C33" s="65"/>
      <c r="D33" s="56"/>
      <c r="E33" s="54"/>
      <c r="F33" s="77"/>
    </row>
    <row r="34" spans="1:6" ht="12.75">
      <c r="A34" s="76"/>
      <c r="B34" s="66"/>
      <c r="C34" s="65"/>
      <c r="D34" s="56"/>
      <c r="E34" s="54"/>
      <c r="F34" s="77"/>
    </row>
    <row r="35" spans="1:6" ht="12.75">
      <c r="A35" s="76"/>
      <c r="B35" s="66"/>
      <c r="C35" s="65"/>
      <c r="D35" s="56"/>
      <c r="E35" s="54"/>
      <c r="F35" s="77"/>
    </row>
    <row r="36" spans="1:6" ht="13.5" thickBot="1">
      <c r="A36" s="59"/>
      <c r="B36" s="59"/>
      <c r="C36" s="58"/>
      <c r="D36" s="60"/>
      <c r="E36" s="61"/>
      <c r="F36" s="62"/>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sheetData>
  <sheetProtection selectLockedCells="1" selectUnlockedCells="1"/>
  <mergeCells count="5">
    <mergeCell ref="A1:F1"/>
    <mergeCell ref="A3:F3"/>
    <mergeCell ref="A10:F10"/>
    <mergeCell ref="A17:F17"/>
    <mergeCell ref="A24:F24"/>
  </mergeCells>
  <printOptions/>
  <pageMargins left="0.7875" right="0.7875" top="1.0527777777777778" bottom="1.0527777777777778" header="0.7875" footer="0.7875"/>
  <pageSetup horizontalDpi="300" verticalDpi="300" orientation="portrait" paperSize="9" r:id="rId1"/>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P31" sqref="P31"/>
    </sheetView>
  </sheetViews>
  <sheetFormatPr defaultColWidth="9.140625" defaultRowHeight="12.75"/>
  <cols>
    <col min="1"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1" width="10.00390625" style="1" customWidth="1"/>
    <col min="12" max="16384" width="9.140625" style="1" customWidth="1"/>
  </cols>
  <sheetData>
    <row r="1" spans="1:11" ht="16.5" customHeight="1" thickBot="1">
      <c r="A1" s="135" t="s">
        <v>27</v>
      </c>
      <c r="B1" s="135"/>
      <c r="C1" s="135"/>
      <c r="D1" s="135"/>
      <c r="E1" s="135"/>
      <c r="F1" s="135"/>
      <c r="G1" s="135"/>
      <c r="H1" s="135"/>
      <c r="I1" s="135"/>
      <c r="J1" s="135"/>
      <c r="K1" s="135"/>
    </row>
    <row r="2" spans="1:11" ht="12.75" customHeight="1" thickBot="1">
      <c r="A2" s="132" t="s">
        <v>0</v>
      </c>
      <c r="B2" s="133" t="s">
        <v>1</v>
      </c>
      <c r="C2" s="134" t="s">
        <v>2</v>
      </c>
      <c r="D2" s="134"/>
      <c r="E2" s="134"/>
      <c r="F2" s="134"/>
      <c r="G2" s="134"/>
      <c r="H2" s="134"/>
      <c r="I2" s="134"/>
      <c r="J2" s="134"/>
      <c r="K2" s="134"/>
    </row>
    <row r="3" spans="1:11" ht="13.5" thickBot="1">
      <c r="A3" s="132"/>
      <c r="B3" s="133"/>
      <c r="C3" s="136" t="s">
        <v>3</v>
      </c>
      <c r="D3" s="136"/>
      <c r="E3" s="136"/>
      <c r="F3" s="136" t="s">
        <v>4</v>
      </c>
      <c r="G3" s="136"/>
      <c r="H3" s="136"/>
      <c r="I3" s="136" t="s">
        <v>5</v>
      </c>
      <c r="J3" s="136"/>
      <c r="K3" s="136"/>
    </row>
    <row r="4" spans="1:11" ht="39" customHeight="1" thickBot="1">
      <c r="A4" s="132"/>
      <c r="B4" s="133"/>
      <c r="C4" s="5" t="s">
        <v>6</v>
      </c>
      <c r="D4" s="6" t="s">
        <v>7</v>
      </c>
      <c r="E4" s="7" t="s">
        <v>8</v>
      </c>
      <c r="F4" s="5" t="s">
        <v>6</v>
      </c>
      <c r="G4" s="6" t="s">
        <v>9</v>
      </c>
      <c r="H4" s="7" t="s">
        <v>8</v>
      </c>
      <c r="I4" s="5" t="s">
        <v>6</v>
      </c>
      <c r="J4" s="6" t="s">
        <v>7</v>
      </c>
      <c r="K4" s="7" t="s">
        <v>8</v>
      </c>
    </row>
    <row r="5" spans="1:11" ht="12.75">
      <c r="A5" s="4" t="s">
        <v>10</v>
      </c>
      <c r="B5" s="8">
        <v>16.773333333333333</v>
      </c>
      <c r="C5" s="116">
        <v>6.72</v>
      </c>
      <c r="D5" s="117">
        <v>1.8</v>
      </c>
      <c r="E5" s="118">
        <v>8.52</v>
      </c>
      <c r="F5" s="116">
        <v>6.14</v>
      </c>
      <c r="G5" s="117">
        <v>1.4</v>
      </c>
      <c r="H5" s="85">
        <v>7.539999999999999</v>
      </c>
      <c r="I5" s="116">
        <v>2.1</v>
      </c>
      <c r="J5" s="117">
        <v>1.3</v>
      </c>
      <c r="K5" s="85">
        <v>3.4000000000000004</v>
      </c>
    </row>
    <row r="6" spans="1:11" ht="12.75">
      <c r="A6" s="15">
        <v>1</v>
      </c>
      <c r="B6" s="16">
        <v>27.113333333333333</v>
      </c>
      <c r="C6" s="119">
        <v>5.906666666666666</v>
      </c>
      <c r="D6" s="41">
        <v>1.9500000000000002</v>
      </c>
      <c r="E6" s="120">
        <v>7.8566666666666665</v>
      </c>
      <c r="F6" s="119">
        <v>4.19</v>
      </c>
      <c r="G6" s="41">
        <v>1.5</v>
      </c>
      <c r="H6" s="88">
        <v>5.69</v>
      </c>
      <c r="I6" s="119">
        <v>2</v>
      </c>
      <c r="J6" s="41">
        <v>1.3</v>
      </c>
      <c r="K6" s="88">
        <v>3.3</v>
      </c>
    </row>
    <row r="7" spans="1:11" ht="12.75">
      <c r="A7" s="15">
        <v>2</v>
      </c>
      <c r="B7" s="16">
        <v>41.913333333333334</v>
      </c>
      <c r="C7" s="119">
        <v>5.133333333333334</v>
      </c>
      <c r="D7" s="41">
        <v>1.85</v>
      </c>
      <c r="E7" s="120">
        <v>6.983333333333334</v>
      </c>
      <c r="F7" s="119">
        <v>3.5966666666666662</v>
      </c>
      <c r="G7" s="41">
        <v>1.5</v>
      </c>
      <c r="H7" s="88">
        <v>5.096666666666666</v>
      </c>
      <c r="I7" s="119">
        <v>1.8</v>
      </c>
      <c r="J7" s="41">
        <v>1.3</v>
      </c>
      <c r="K7" s="88">
        <v>3.1</v>
      </c>
    </row>
    <row r="8" spans="1:11" ht="12.75">
      <c r="A8" s="15">
        <v>3</v>
      </c>
      <c r="B8" s="16">
        <v>57.449999999999996</v>
      </c>
      <c r="C8" s="119">
        <v>4.829999999999999</v>
      </c>
      <c r="D8" s="41">
        <v>1.95</v>
      </c>
      <c r="E8" s="120">
        <v>6.779999999999999</v>
      </c>
      <c r="F8" s="119">
        <v>3.2733333333333334</v>
      </c>
      <c r="G8" s="41">
        <v>1.4500000000000002</v>
      </c>
      <c r="H8" s="88">
        <v>4.723333333333334</v>
      </c>
      <c r="I8" s="119">
        <v>1.8</v>
      </c>
      <c r="J8" s="41">
        <v>1.2</v>
      </c>
      <c r="K8" s="88">
        <v>3</v>
      </c>
    </row>
    <row r="9" spans="1:11" ht="13.5" thickBot="1">
      <c r="A9" s="23">
        <v>4</v>
      </c>
      <c r="B9" s="24">
        <v>68.87</v>
      </c>
      <c r="C9" s="121">
        <v>4.5633333333333335</v>
      </c>
      <c r="D9" s="122">
        <v>1.95</v>
      </c>
      <c r="E9" s="123">
        <v>6.513333333333334</v>
      </c>
      <c r="F9" s="121">
        <v>3.1</v>
      </c>
      <c r="G9" s="122">
        <v>1.4</v>
      </c>
      <c r="H9" s="91">
        <v>4.5</v>
      </c>
      <c r="I9" s="121">
        <v>1.8</v>
      </c>
      <c r="J9" s="122">
        <v>1.2</v>
      </c>
      <c r="K9" s="91">
        <v>3</v>
      </c>
    </row>
    <row r="10" spans="1:11" ht="12.75">
      <c r="A10" s="31"/>
      <c r="B10" s="32"/>
      <c r="C10" s="32"/>
      <c r="D10" s="32"/>
      <c r="E10" s="32"/>
      <c r="F10" s="32"/>
      <c r="G10" s="32"/>
      <c r="H10" s="32"/>
      <c r="I10" s="32"/>
      <c r="J10" s="32"/>
      <c r="K10" s="32"/>
    </row>
    <row r="11" ht="13.5" thickBot="1"/>
    <row r="12" spans="1:5" ht="12.75" customHeight="1" thickBot="1">
      <c r="A12" s="132" t="s">
        <v>0</v>
      </c>
      <c r="B12" s="133" t="s">
        <v>1</v>
      </c>
      <c r="C12" s="134" t="s">
        <v>11</v>
      </c>
      <c r="D12" s="134"/>
      <c r="E12" s="134"/>
    </row>
    <row r="13" spans="1:10" ht="39" customHeight="1" thickBot="1">
      <c r="A13" s="132"/>
      <c r="B13" s="133"/>
      <c r="C13" s="2" t="s">
        <v>6</v>
      </c>
      <c r="D13" s="33" t="s">
        <v>7</v>
      </c>
      <c r="E13" s="3" t="s">
        <v>8</v>
      </c>
      <c r="I13" s="32"/>
      <c r="J13" s="32"/>
    </row>
    <row r="14" spans="1:10" ht="12.75">
      <c r="A14" s="4" t="s">
        <v>10</v>
      </c>
      <c r="B14" s="8">
        <v>17.05</v>
      </c>
      <c r="C14" s="116">
        <v>7.3933333333333335</v>
      </c>
      <c r="D14" s="117">
        <v>3.6</v>
      </c>
      <c r="E14" s="85">
        <v>10.993333333333334</v>
      </c>
      <c r="I14" s="32"/>
      <c r="J14" s="32"/>
    </row>
    <row r="15" spans="1:10" ht="12.75">
      <c r="A15" s="15">
        <v>1</v>
      </c>
      <c r="B15" s="16">
        <v>30.21666666666667</v>
      </c>
      <c r="C15" s="119">
        <v>6.256666666666667</v>
      </c>
      <c r="D15" s="41">
        <v>3.4</v>
      </c>
      <c r="E15" s="88">
        <v>9.656666666666666</v>
      </c>
      <c r="I15" s="32"/>
      <c r="J15" s="32"/>
    </row>
    <row r="16" spans="1:10" ht="12.75">
      <c r="A16" s="15">
        <v>2</v>
      </c>
      <c r="B16" s="16">
        <v>44.20333333333334</v>
      </c>
      <c r="C16" s="119">
        <v>5.526666666666666</v>
      </c>
      <c r="D16" s="41">
        <v>3.2</v>
      </c>
      <c r="E16" s="88">
        <v>8.726666666666667</v>
      </c>
      <c r="I16" s="32"/>
      <c r="J16" s="32"/>
    </row>
    <row r="17" spans="1:10" ht="12.75">
      <c r="A17" s="15">
        <v>3</v>
      </c>
      <c r="B17" s="16">
        <v>61.75666666666667</v>
      </c>
      <c r="C17" s="119">
        <v>4.6866666666666665</v>
      </c>
      <c r="D17" s="41">
        <v>3.2</v>
      </c>
      <c r="E17" s="88">
        <v>7.886666666666667</v>
      </c>
      <c r="I17" s="32"/>
      <c r="J17" s="32"/>
    </row>
    <row r="18" spans="1:10" ht="13.5" thickBot="1">
      <c r="A18" s="23">
        <v>4</v>
      </c>
      <c r="B18" s="24">
        <v>78.47666666666667</v>
      </c>
      <c r="C18" s="121">
        <v>4.586666666666667</v>
      </c>
      <c r="D18" s="122">
        <v>3.1500000000000004</v>
      </c>
      <c r="E18" s="91">
        <v>7.736666666666667</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drawing r:id="rId1"/>
</worksheet>
</file>

<file path=xl/worksheets/sheet4.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D29" sqref="D29"/>
    </sheetView>
  </sheetViews>
  <sheetFormatPr defaultColWidth="9.140625" defaultRowHeight="12.75"/>
  <cols>
    <col min="1"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5" t="s">
        <v>22</v>
      </c>
      <c r="B1" s="135"/>
      <c r="C1" s="135"/>
      <c r="D1" s="135"/>
      <c r="E1" s="135"/>
      <c r="F1" s="135"/>
      <c r="G1" s="135"/>
      <c r="H1" s="135"/>
      <c r="I1" s="135"/>
      <c r="J1" s="135"/>
      <c r="K1" s="135"/>
    </row>
    <row r="2" spans="1:11" ht="12.75" customHeight="1" thickBot="1">
      <c r="A2" s="132" t="s">
        <v>0</v>
      </c>
      <c r="B2" s="133" t="s">
        <v>1</v>
      </c>
      <c r="C2" s="134" t="s">
        <v>2</v>
      </c>
      <c r="D2" s="134"/>
      <c r="E2" s="134"/>
      <c r="F2" s="134"/>
      <c r="G2" s="134"/>
      <c r="H2" s="134"/>
      <c r="I2" s="134"/>
      <c r="J2" s="134"/>
      <c r="K2" s="134"/>
    </row>
    <row r="3" spans="1:11" ht="13.5" thickBot="1">
      <c r="A3" s="132"/>
      <c r="B3" s="133"/>
      <c r="C3" s="136" t="s">
        <v>3</v>
      </c>
      <c r="D3" s="136"/>
      <c r="E3" s="136"/>
      <c r="F3" s="136" t="s">
        <v>4</v>
      </c>
      <c r="G3" s="136"/>
      <c r="H3" s="136"/>
      <c r="I3" s="136" t="s">
        <v>5</v>
      </c>
      <c r="J3" s="136"/>
      <c r="K3" s="136"/>
    </row>
    <row r="4" spans="1:11" ht="39" customHeight="1" thickBot="1">
      <c r="A4" s="132"/>
      <c r="B4" s="133"/>
      <c r="C4" s="5" t="s">
        <v>6</v>
      </c>
      <c r="D4" s="6" t="s">
        <v>7</v>
      </c>
      <c r="E4" s="7" t="s">
        <v>8</v>
      </c>
      <c r="F4" s="5" t="s">
        <v>6</v>
      </c>
      <c r="G4" s="6" t="s">
        <v>9</v>
      </c>
      <c r="H4" s="7" t="s">
        <v>8</v>
      </c>
      <c r="I4" s="5" t="s">
        <v>6</v>
      </c>
      <c r="J4" s="6" t="s">
        <v>7</v>
      </c>
      <c r="K4" s="7" t="s">
        <v>8</v>
      </c>
    </row>
    <row r="5" spans="1:11" ht="12.75">
      <c r="A5" s="4" t="s">
        <v>10</v>
      </c>
      <c r="B5" s="8"/>
      <c r="C5" s="99">
        <f>'2014_IIpa_Prognoos'!C5/'2014_Ipa_prognoos'!C5-1</f>
        <v>0.10813492063492092</v>
      </c>
      <c r="D5" s="100">
        <f>'2014_IIpa_Prognoos'!D5/'2014_Ipa_prognoos'!D5-1</f>
        <v>0</v>
      </c>
      <c r="E5" s="101">
        <f>'2014_IIpa_Prognoos'!E5/'2014_Ipa_prognoos'!E5-1</f>
        <v>0.08528951486697989</v>
      </c>
      <c r="F5" s="102">
        <f>'2014_IIpa_Prognoos'!F5/'2014_Ipa_prognoos'!F5-1</f>
        <v>0.025515743756786113</v>
      </c>
      <c r="G5" s="100">
        <f>'2014_IIpa_Prognoos'!G5/'2014_Ipa_prognoos'!G5-1</f>
        <v>0</v>
      </c>
      <c r="H5" s="101">
        <f>'2014_IIpa_Prognoos'!H5/'2014_Ipa_prognoos'!H5-1</f>
        <v>0.020778072502210643</v>
      </c>
      <c r="I5" s="102">
        <f>'2014_IIpa_Prognoos'!I5/'2014_Ipa_prognoos'!I5-1</f>
        <v>0</v>
      </c>
      <c r="J5" s="100">
        <f>'2014_IIpa_Prognoos'!J5/'2014_Ipa_prognoos'!J5-1</f>
        <v>0</v>
      </c>
      <c r="K5" s="101">
        <f>'2014_IIpa_Prognoos'!K5/'2014_Ipa_prognoos'!K5-1</f>
        <v>0</v>
      </c>
    </row>
    <row r="6" spans="1:11" ht="12.75">
      <c r="A6" s="15">
        <v>1</v>
      </c>
      <c r="B6" s="16"/>
      <c r="C6" s="103">
        <f>'2014_IIpa_Prognoos'!C6/'2014_Ipa_prognoos'!C6-1</f>
        <v>0.03216704288939054</v>
      </c>
      <c r="D6" s="104">
        <f>'2014_IIpa_Prognoos'!D6/'2014_Ipa_prognoos'!D6-1</f>
        <v>0</v>
      </c>
      <c r="E6" s="105">
        <f>'2014_IIpa_Prognoos'!E6/'2014_Ipa_prognoos'!E6-1</f>
        <v>0.02418328383538393</v>
      </c>
      <c r="F6" s="106">
        <f>'2014_IIpa_Prognoos'!F6/'2014_Ipa_prognoos'!F6-1</f>
        <v>0.22911694510739844</v>
      </c>
      <c r="G6" s="104">
        <f>'2014_IIpa_Prognoos'!G6/'2014_Ipa_prognoos'!G6-1</f>
        <v>0</v>
      </c>
      <c r="H6" s="105">
        <f>'2014_IIpa_Prognoos'!H6/'2014_Ipa_prognoos'!H6-1</f>
        <v>0.1687170474516695</v>
      </c>
      <c r="I6" s="106">
        <f>'2014_IIpa_Prognoos'!I6/'2014_Ipa_prognoos'!I6-1</f>
        <v>0</v>
      </c>
      <c r="J6" s="104">
        <f>'2014_IIpa_Prognoos'!J6/'2014_Ipa_prognoos'!J6-1</f>
        <v>0</v>
      </c>
      <c r="K6" s="105">
        <f>'2014_IIpa_Prognoos'!K6/'2014_Ipa_prognoos'!K6-1</f>
        <v>0</v>
      </c>
    </row>
    <row r="7" spans="1:11" ht="12.75">
      <c r="A7" s="15">
        <v>2</v>
      </c>
      <c r="B7" s="16"/>
      <c r="C7" s="103">
        <f>'2014_IIpa_Prognoos'!C7/'2014_Ipa_prognoos'!C7-1</f>
        <v>-0.0512987012987014</v>
      </c>
      <c r="D7" s="104">
        <f>'2014_IIpa_Prognoos'!D7/'2014_Ipa_prognoos'!D7-1</f>
        <v>0</v>
      </c>
      <c r="E7" s="105">
        <f>'2014_IIpa_Prognoos'!E7/'2014_Ipa_prognoos'!E7-1</f>
        <v>-0.03770883054892604</v>
      </c>
      <c r="F7" s="106">
        <f>'2014_IIpa_Prognoos'!F7/'2014_Ipa_prognoos'!F7-1</f>
        <v>0.05282669138090834</v>
      </c>
      <c r="G7" s="104">
        <f>'2014_IIpa_Prognoos'!G7/'2014_Ipa_prognoos'!G7-1</f>
        <v>0</v>
      </c>
      <c r="H7" s="105">
        <f>'2014_IIpa_Prognoos'!H7/'2014_Ipa_prognoos'!H7-1</f>
        <v>0.037279267495095025</v>
      </c>
      <c r="I7" s="106">
        <f>'2014_IIpa_Prognoos'!I7/'2014_Ipa_prognoos'!I7-1</f>
        <v>0</v>
      </c>
      <c r="J7" s="104">
        <f>'2014_IIpa_Prognoos'!J7/'2014_Ipa_prognoos'!J7-1</f>
        <v>0</v>
      </c>
      <c r="K7" s="105">
        <f>'2014_IIpa_Prognoos'!K7/'2014_Ipa_prognoos'!K7-1</f>
        <v>0</v>
      </c>
    </row>
    <row r="8" spans="1:11" ht="12.75">
      <c r="A8" s="15">
        <v>3</v>
      </c>
      <c r="B8" s="16"/>
      <c r="C8" s="103">
        <f>'2014_IIpa_Prognoos'!C8/'2014_Ipa_prognoos'!C8-1</f>
        <v>-0.10420979986197354</v>
      </c>
      <c r="D8" s="104">
        <f>'2014_IIpa_Prognoos'!D8/'2014_Ipa_prognoos'!D8-1</f>
        <v>0</v>
      </c>
      <c r="E8" s="105">
        <f>'2014_IIpa_Prognoos'!E8/'2014_Ipa_prognoos'!E8-1</f>
        <v>-0.07423795476892803</v>
      </c>
      <c r="F8" s="106">
        <f>'2014_IIpa_Prognoos'!F8/'2014_Ipa_prognoos'!F8-1</f>
        <v>-0.07535641547861505</v>
      </c>
      <c r="G8" s="104">
        <f>'2014_IIpa_Prognoos'!G8/'2014_Ipa_prognoos'!G8-1</f>
        <v>0</v>
      </c>
      <c r="H8" s="105">
        <f>'2014_IIpa_Prognoos'!H8/'2014_Ipa_prognoos'!H8-1</f>
        <v>-0.05222300635144683</v>
      </c>
      <c r="I8" s="106">
        <f>'2014_IIpa_Prognoos'!I8/'2014_Ipa_prognoos'!I8-1</f>
        <v>0</v>
      </c>
      <c r="J8" s="104">
        <f>'2014_IIpa_Prognoos'!J8/'2014_Ipa_prognoos'!J8-1</f>
        <v>0</v>
      </c>
      <c r="K8" s="105">
        <f>'2014_IIpa_Prognoos'!K8/'2014_Ipa_prognoos'!K8-1</f>
        <v>0</v>
      </c>
    </row>
    <row r="9" spans="1:11" ht="13.5" thickBot="1">
      <c r="A9" s="23">
        <v>4</v>
      </c>
      <c r="B9" s="24"/>
      <c r="C9" s="107">
        <f>'2014_IIpa_Prognoos'!C9/'2014_Ipa_prognoos'!C9-1</f>
        <v>-0.33528122717311915</v>
      </c>
      <c r="D9" s="108">
        <f>'2014_IIpa_Prognoos'!D9/'2014_Ipa_prognoos'!D9-1</f>
        <v>0</v>
      </c>
      <c r="E9" s="109">
        <f>'2014_IIpa_Prognoos'!E9/'2014_Ipa_prognoos'!E9-1</f>
        <v>-0.2349027635619243</v>
      </c>
      <c r="F9" s="110">
        <f>'2014_IIpa_Prognoos'!F9/'2014_Ipa_prognoos'!F9-1</f>
        <v>-0.31182795698924737</v>
      </c>
      <c r="G9" s="108">
        <f>'2014_IIpa_Prognoos'!G9/'2014_Ipa_prognoos'!G9-1</f>
        <v>0</v>
      </c>
      <c r="H9" s="109">
        <f>'2014_IIpa_Prognoos'!H9/'2014_Ipa_prognoos'!H9-1</f>
        <v>-0.2148148148148148</v>
      </c>
      <c r="I9" s="110">
        <f>'2014_IIpa_Prognoos'!I9/'2014_Ipa_prognoos'!I9-1</f>
        <v>0</v>
      </c>
      <c r="J9" s="108">
        <f>'2014_IIpa_Prognoos'!J9/'2014_Ipa_prognoos'!J9-1</f>
        <v>0</v>
      </c>
      <c r="K9" s="109">
        <f>'2014_IIpa_Prognoos'!K9/'2014_Ipa_prognoos'!K9-1</f>
        <v>0</v>
      </c>
    </row>
    <row r="10" spans="1:11" ht="12.75">
      <c r="A10" s="31"/>
      <c r="B10" s="32"/>
      <c r="C10" s="111"/>
      <c r="D10" s="111"/>
      <c r="E10" s="111"/>
      <c r="F10" s="111"/>
      <c r="G10" s="111"/>
      <c r="H10" s="111"/>
      <c r="I10" s="111"/>
      <c r="J10" s="111"/>
      <c r="K10" s="111"/>
    </row>
    <row r="11" spans="3:11" ht="12.75">
      <c r="C11" s="112"/>
      <c r="D11" s="112"/>
      <c r="E11" s="112"/>
      <c r="F11" s="112"/>
      <c r="G11" s="112"/>
      <c r="H11" s="112"/>
      <c r="I11" s="112"/>
      <c r="J11" s="112"/>
      <c r="K11" s="112"/>
    </row>
    <row r="12" spans="1:11" ht="12.75" customHeight="1" thickBot="1">
      <c r="A12" s="132" t="s">
        <v>0</v>
      </c>
      <c r="B12" s="133" t="s">
        <v>1</v>
      </c>
      <c r="C12" s="146" t="s">
        <v>11</v>
      </c>
      <c r="D12" s="146"/>
      <c r="E12" s="146"/>
      <c r="F12" s="112"/>
      <c r="G12" s="112"/>
      <c r="H12" s="112"/>
      <c r="I12" s="112"/>
      <c r="J12" s="112"/>
      <c r="K12" s="112"/>
    </row>
    <row r="13" spans="1:11" ht="39" customHeight="1" thickBot="1">
      <c r="A13" s="132"/>
      <c r="B13" s="133"/>
      <c r="C13" s="113" t="s">
        <v>6</v>
      </c>
      <c r="D13" s="114" t="s">
        <v>7</v>
      </c>
      <c r="E13" s="115" t="s">
        <v>8</v>
      </c>
      <c r="F13" s="112"/>
      <c r="G13" s="112"/>
      <c r="H13" s="112"/>
      <c r="I13" s="111"/>
      <c r="J13" s="111"/>
      <c r="K13" s="112"/>
    </row>
    <row r="14" spans="1:11" ht="12.75">
      <c r="A14" s="4" t="s">
        <v>10</v>
      </c>
      <c r="B14" s="8"/>
      <c r="C14" s="99">
        <f>'2014_IIpa_Prognoos'!C14/'2014_Ipa_prognoos'!C14-1</f>
        <v>0.07439134355275034</v>
      </c>
      <c r="D14" s="100">
        <f>'2014_IIpa_Prognoos'!D14/'2014_Ipa_prognoos'!D14-1</f>
        <v>0.01388888888888884</v>
      </c>
      <c r="E14" s="101">
        <f>'2014_IIpa_Prognoos'!E14/'2014_Ipa_prognoos'!E14-1</f>
        <v>0.054578532443905425</v>
      </c>
      <c r="F14" s="112"/>
      <c r="G14" s="112"/>
      <c r="H14" s="112"/>
      <c r="I14" s="111"/>
      <c r="J14" s="111"/>
      <c r="K14" s="112"/>
    </row>
    <row r="15" spans="1:11" ht="12.75">
      <c r="A15" s="15">
        <v>1</v>
      </c>
      <c r="B15" s="16"/>
      <c r="C15" s="103">
        <f>'2014_IIpa_Prognoos'!C15/'2014_Ipa_prognoos'!C15-1</f>
        <v>-0.014384656366542292</v>
      </c>
      <c r="D15" s="104">
        <f>'2014_IIpa_Prognoos'!D15/'2014_Ipa_prognoos'!D15-1</f>
        <v>0.02941176470588247</v>
      </c>
      <c r="E15" s="105">
        <f>'2014_IIpa_Prognoos'!E15/'2014_Ipa_prognoos'!E15-1</f>
        <v>0.0010355540214015413</v>
      </c>
      <c r="F15" s="112"/>
      <c r="G15" s="112"/>
      <c r="H15" s="112"/>
      <c r="I15" s="111"/>
      <c r="J15" s="111"/>
      <c r="K15" s="112"/>
    </row>
    <row r="16" spans="1:11" ht="12.75">
      <c r="A16" s="15">
        <v>2</v>
      </c>
      <c r="B16" s="16"/>
      <c r="C16" s="103">
        <f>'2014_IIpa_Prognoos'!C16/'2014_Ipa_prognoos'!C16-1</f>
        <v>0.017490952955368178</v>
      </c>
      <c r="D16" s="104">
        <f>'2014_IIpa_Prognoos'!D16/'2014_Ipa_prognoos'!D16-1</f>
        <v>0.031249999999999778</v>
      </c>
      <c r="E16" s="105">
        <f>'2014_IIpa_Prognoos'!E16/'2014_Ipa_prognoos'!E16-1</f>
        <v>0.022536287242169717</v>
      </c>
      <c r="F16" s="112"/>
      <c r="G16" s="112"/>
      <c r="H16" s="112"/>
      <c r="I16" s="111"/>
      <c r="J16" s="111"/>
      <c r="K16" s="112"/>
    </row>
    <row r="17" spans="1:11" ht="12.75">
      <c r="A17" s="15">
        <v>3</v>
      </c>
      <c r="B17" s="16"/>
      <c r="C17" s="103">
        <f>'2014_IIpa_Prognoos'!C17/'2014_Ipa_prognoos'!C17-1</f>
        <v>-0.07396870554765289</v>
      </c>
      <c r="D17" s="104">
        <f>'2014_IIpa_Prognoos'!D17/'2014_Ipa_prognoos'!D17-1</f>
        <v>0.031249999999999778</v>
      </c>
      <c r="E17" s="105">
        <f>'2014_IIpa_Prognoos'!E17/'2014_Ipa_prognoos'!E17-1</f>
        <v>-0.031276415891800524</v>
      </c>
      <c r="F17" s="112"/>
      <c r="G17" s="112"/>
      <c r="H17" s="112"/>
      <c r="I17" s="111"/>
      <c r="J17" s="111"/>
      <c r="K17" s="112"/>
    </row>
    <row r="18" spans="1:11" ht="13.5" thickBot="1">
      <c r="A18" s="23">
        <v>4</v>
      </c>
      <c r="B18" s="24"/>
      <c r="C18" s="107">
        <f>'2014_IIpa_Prognoos'!C18/'2014_Ipa_prognoos'!C18-1</f>
        <v>0.03851744186046502</v>
      </c>
      <c r="D18" s="108">
        <f>'2014_IIpa_Prognoos'!D18/'2014_Ipa_prognoos'!D18-1</f>
        <v>0.03174603174603163</v>
      </c>
      <c r="E18" s="109">
        <f>'2014_IIpa_Prognoos'!E18/'2014_Ipa_prognoos'!E18-1</f>
        <v>0.03576044808272272</v>
      </c>
      <c r="F18" s="112"/>
      <c r="G18" s="112"/>
      <c r="H18" s="112"/>
      <c r="I18" s="111"/>
      <c r="J18" s="111"/>
      <c r="K18" s="11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G5" sqref="G5"/>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5" t="s">
        <v>23</v>
      </c>
      <c r="B1" s="135"/>
      <c r="C1" s="135"/>
      <c r="D1" s="135"/>
      <c r="E1" s="135"/>
      <c r="F1" s="135"/>
      <c r="G1" s="135"/>
      <c r="H1" s="135"/>
      <c r="I1" s="135"/>
      <c r="J1" s="135"/>
      <c r="K1" s="135"/>
    </row>
    <row r="2" spans="1:11" ht="12.75" customHeight="1" thickBot="1">
      <c r="A2" s="132" t="s">
        <v>0</v>
      </c>
      <c r="B2" s="133" t="s">
        <v>1</v>
      </c>
      <c r="C2" s="134" t="s">
        <v>2</v>
      </c>
      <c r="D2" s="134"/>
      <c r="E2" s="134"/>
      <c r="F2" s="134"/>
      <c r="G2" s="134"/>
      <c r="H2" s="134"/>
      <c r="I2" s="134"/>
      <c r="J2" s="134"/>
      <c r="K2" s="134"/>
    </row>
    <row r="3" spans="1:11" ht="13.5" thickBot="1">
      <c r="A3" s="132"/>
      <c r="B3" s="133"/>
      <c r="C3" s="136" t="s">
        <v>3</v>
      </c>
      <c r="D3" s="136"/>
      <c r="E3" s="136"/>
      <c r="F3" s="136" t="s">
        <v>4</v>
      </c>
      <c r="G3" s="136"/>
      <c r="H3" s="136"/>
      <c r="I3" s="136" t="s">
        <v>5</v>
      </c>
      <c r="J3" s="136"/>
      <c r="K3" s="136"/>
    </row>
    <row r="4" spans="1:11" ht="39" customHeight="1" thickBot="1">
      <c r="A4" s="132"/>
      <c r="B4" s="133"/>
      <c r="C4" s="5" t="s">
        <v>6</v>
      </c>
      <c r="D4" s="6" t="s">
        <v>7</v>
      </c>
      <c r="E4" s="7" t="s">
        <v>8</v>
      </c>
      <c r="F4" s="5" t="s">
        <v>6</v>
      </c>
      <c r="G4" s="6" t="s">
        <v>9</v>
      </c>
      <c r="H4" s="7" t="s">
        <v>8</v>
      </c>
      <c r="I4" s="5" t="s">
        <v>6</v>
      </c>
      <c r="J4" s="6" t="s">
        <v>7</v>
      </c>
      <c r="K4" s="7" t="s">
        <v>8</v>
      </c>
    </row>
    <row r="5" spans="1:11" ht="12.75">
      <c r="A5" s="4" t="s">
        <v>10</v>
      </c>
      <c r="B5" s="8">
        <v>15</v>
      </c>
      <c r="C5" s="9">
        <v>6.3</v>
      </c>
      <c r="D5" s="10">
        <v>1.8</v>
      </c>
      <c r="E5" s="11">
        <f>SUM(C5:D5)</f>
        <v>8.1</v>
      </c>
      <c r="F5" s="12">
        <v>5.6</v>
      </c>
      <c r="G5" s="10">
        <v>1.3</v>
      </c>
      <c r="H5" s="11">
        <f>SUM(F5:G5)</f>
        <v>6.8999999999999995</v>
      </c>
      <c r="I5" s="13"/>
      <c r="J5" s="14"/>
      <c r="K5" s="11">
        <f>SUM(I5:J5)</f>
        <v>0</v>
      </c>
    </row>
    <row r="6" spans="1:11" ht="12.75">
      <c r="A6" s="15">
        <v>1</v>
      </c>
      <c r="B6" s="16">
        <v>28</v>
      </c>
      <c r="C6" s="17">
        <v>4.7</v>
      </c>
      <c r="D6" s="18">
        <v>2.1</v>
      </c>
      <c r="E6" s="19">
        <f>SUM(C6:D6)</f>
        <v>6.800000000000001</v>
      </c>
      <c r="F6" s="20">
        <v>4.4</v>
      </c>
      <c r="G6" s="18">
        <v>1.5</v>
      </c>
      <c r="H6" s="19">
        <f>SUM(F6:G6)</f>
        <v>5.9</v>
      </c>
      <c r="I6" s="21"/>
      <c r="J6" s="22"/>
      <c r="K6" s="19">
        <f>SUM(I6:J6)</f>
        <v>0</v>
      </c>
    </row>
    <row r="7" spans="1:11" ht="12.75">
      <c r="A7" s="15">
        <v>2</v>
      </c>
      <c r="B7" s="16">
        <v>45</v>
      </c>
      <c r="C7" s="17">
        <v>4.2</v>
      </c>
      <c r="D7" s="18">
        <v>2.2</v>
      </c>
      <c r="E7" s="19">
        <f>SUM(C7:D7)</f>
        <v>6.4</v>
      </c>
      <c r="F7" s="20">
        <v>3.6</v>
      </c>
      <c r="G7" s="18">
        <v>1.7</v>
      </c>
      <c r="H7" s="19">
        <f>SUM(F7:G7)</f>
        <v>5.3</v>
      </c>
      <c r="I7" s="21"/>
      <c r="J7" s="22"/>
      <c r="K7" s="19">
        <f>SUM(I7:J7)</f>
        <v>0</v>
      </c>
    </row>
    <row r="8" spans="1:11" ht="12.75">
      <c r="A8" s="15">
        <v>3</v>
      </c>
      <c r="B8" s="16">
        <v>60</v>
      </c>
      <c r="C8" s="17">
        <v>4</v>
      </c>
      <c r="D8" s="18">
        <v>2.4</v>
      </c>
      <c r="E8" s="19">
        <f>SUM(C8:D8)</f>
        <v>6.4</v>
      </c>
      <c r="F8" s="20">
        <v>3.6</v>
      </c>
      <c r="G8" s="18">
        <v>1.6</v>
      </c>
      <c r="H8" s="19">
        <f>SUM(F8:G8)</f>
        <v>5.2</v>
      </c>
      <c r="I8" s="21"/>
      <c r="J8" s="22"/>
      <c r="K8" s="19">
        <f>SUM(I8:J8)</f>
        <v>0</v>
      </c>
    </row>
    <row r="9" spans="1:11" ht="13.5" thickBot="1">
      <c r="A9" s="23">
        <v>4</v>
      </c>
      <c r="B9" s="24">
        <v>72</v>
      </c>
      <c r="C9" s="25">
        <v>3.8</v>
      </c>
      <c r="D9" s="26">
        <v>2.4</v>
      </c>
      <c r="E9" s="27">
        <f>SUM(C9:D9)</f>
        <v>6.199999999999999</v>
      </c>
      <c r="F9" s="28">
        <v>3.4</v>
      </c>
      <c r="G9" s="26">
        <v>1.5</v>
      </c>
      <c r="H9" s="27">
        <f>SUM(F9:G9)</f>
        <v>4.9</v>
      </c>
      <c r="I9" s="29"/>
      <c r="J9" s="30"/>
      <c r="K9" s="27">
        <f>SUM(I9:J9)</f>
        <v>0</v>
      </c>
    </row>
    <row r="10" spans="1:11" ht="12.75">
      <c r="A10" s="31"/>
      <c r="B10" s="32"/>
      <c r="C10" s="32"/>
      <c r="D10" s="32"/>
      <c r="E10" s="32"/>
      <c r="F10" s="32"/>
      <c r="G10" s="32"/>
      <c r="H10" s="32"/>
      <c r="I10" s="32"/>
      <c r="J10" s="32"/>
      <c r="K10" s="32"/>
    </row>
    <row r="12" spans="1:5" ht="12.75" customHeight="1" thickBot="1">
      <c r="A12" s="132" t="s">
        <v>0</v>
      </c>
      <c r="B12" s="133" t="s">
        <v>1</v>
      </c>
      <c r="C12" s="134" t="s">
        <v>11</v>
      </c>
      <c r="D12" s="134"/>
      <c r="E12" s="134"/>
    </row>
    <row r="13" spans="1:10" ht="39" customHeight="1" thickBot="1">
      <c r="A13" s="132"/>
      <c r="B13" s="133"/>
      <c r="C13" s="2" t="s">
        <v>6</v>
      </c>
      <c r="D13" s="33" t="s">
        <v>7</v>
      </c>
      <c r="E13" s="3" t="s">
        <v>8</v>
      </c>
      <c r="I13" s="32"/>
      <c r="J13" s="32"/>
    </row>
    <row r="14" spans="1:10" ht="12.75">
      <c r="A14" s="4" t="s">
        <v>10</v>
      </c>
      <c r="B14" s="8">
        <v>15</v>
      </c>
      <c r="C14" s="9">
        <v>6.5</v>
      </c>
      <c r="D14" s="10">
        <v>3.5</v>
      </c>
      <c r="E14" s="11">
        <f>SUM(C14:D14)</f>
        <v>10</v>
      </c>
      <c r="I14" s="32"/>
      <c r="J14" s="32"/>
    </row>
    <row r="15" spans="1:10" ht="12.75">
      <c r="A15" s="15">
        <v>1</v>
      </c>
      <c r="B15" s="16">
        <v>30</v>
      </c>
      <c r="C15" s="17">
        <v>5.6</v>
      </c>
      <c r="D15" s="18">
        <v>3.4</v>
      </c>
      <c r="E15" s="19">
        <f>SUM(C15:D15)</f>
        <v>9</v>
      </c>
      <c r="I15" s="32"/>
      <c r="J15" s="32"/>
    </row>
    <row r="16" spans="1:10" ht="12.75">
      <c r="A16" s="15">
        <v>2</v>
      </c>
      <c r="B16" s="16">
        <v>45</v>
      </c>
      <c r="C16" s="17">
        <v>4.3</v>
      </c>
      <c r="D16" s="18">
        <v>3.1</v>
      </c>
      <c r="E16" s="19">
        <f>SUM(C16:D16)</f>
        <v>7.4</v>
      </c>
      <c r="I16" s="32"/>
      <c r="J16" s="32"/>
    </row>
    <row r="17" spans="1:10" ht="12.75">
      <c r="A17" s="15">
        <v>3</v>
      </c>
      <c r="B17" s="16">
        <v>60</v>
      </c>
      <c r="C17" s="17">
        <v>3.9</v>
      </c>
      <c r="D17" s="18">
        <v>3.2</v>
      </c>
      <c r="E17" s="19">
        <f>SUM(C17:D17)</f>
        <v>7.1</v>
      </c>
      <c r="I17" s="32"/>
      <c r="J17" s="32"/>
    </row>
    <row r="18" spans="1:10" ht="13.5" thickBot="1">
      <c r="A18" s="23">
        <v>4</v>
      </c>
      <c r="B18" s="24">
        <v>72</v>
      </c>
      <c r="C18" s="25">
        <v>3.8</v>
      </c>
      <c r="D18" s="26">
        <v>3.1</v>
      </c>
      <c r="E18" s="27">
        <f>SUM(C18:D18)</f>
        <v>6.9</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H14" sqref="H14"/>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5" t="s">
        <v>23</v>
      </c>
      <c r="B1" s="135"/>
      <c r="C1" s="135"/>
      <c r="D1" s="135"/>
      <c r="E1" s="135"/>
      <c r="F1" s="135"/>
      <c r="G1" s="135"/>
      <c r="H1" s="135"/>
      <c r="I1" s="135"/>
      <c r="J1" s="135"/>
      <c r="K1" s="135"/>
    </row>
    <row r="2" spans="1:11" ht="12.75" customHeight="1" thickBot="1">
      <c r="A2" s="132" t="s">
        <v>0</v>
      </c>
      <c r="B2" s="133" t="s">
        <v>1</v>
      </c>
      <c r="C2" s="134" t="s">
        <v>2</v>
      </c>
      <c r="D2" s="134"/>
      <c r="E2" s="134"/>
      <c r="F2" s="134"/>
      <c r="G2" s="134"/>
      <c r="H2" s="134"/>
      <c r="I2" s="134"/>
      <c r="J2" s="134"/>
      <c r="K2" s="134"/>
    </row>
    <row r="3" spans="1:11" ht="13.5" thickBot="1">
      <c r="A3" s="132"/>
      <c r="B3" s="133"/>
      <c r="C3" s="136" t="s">
        <v>3</v>
      </c>
      <c r="D3" s="136"/>
      <c r="E3" s="136"/>
      <c r="F3" s="136" t="s">
        <v>4</v>
      </c>
      <c r="G3" s="136"/>
      <c r="H3" s="136"/>
      <c r="I3" s="136" t="s">
        <v>5</v>
      </c>
      <c r="J3" s="136"/>
      <c r="K3" s="136"/>
    </row>
    <row r="4" spans="1:11" ht="39" customHeight="1" thickBot="1">
      <c r="A4" s="132"/>
      <c r="B4" s="133"/>
      <c r="C4" s="5" t="s">
        <v>6</v>
      </c>
      <c r="D4" s="6" t="s">
        <v>7</v>
      </c>
      <c r="E4" s="7" t="s">
        <v>8</v>
      </c>
      <c r="F4" s="5" t="s">
        <v>6</v>
      </c>
      <c r="G4" s="6" t="s">
        <v>9</v>
      </c>
      <c r="H4" s="7" t="s">
        <v>8</v>
      </c>
      <c r="I4" s="5" t="s">
        <v>6</v>
      </c>
      <c r="J4" s="6" t="s">
        <v>7</v>
      </c>
      <c r="K4" s="7" t="s">
        <v>8</v>
      </c>
    </row>
    <row r="5" spans="1:11" ht="12.75">
      <c r="A5" s="4" t="s">
        <v>10</v>
      </c>
      <c r="B5" s="34">
        <v>15.73</v>
      </c>
      <c r="C5" s="35">
        <v>9.64</v>
      </c>
      <c r="D5" s="37"/>
      <c r="E5" s="85">
        <v>9.64</v>
      </c>
      <c r="F5" s="36">
        <v>8.29</v>
      </c>
      <c r="G5" s="37"/>
      <c r="H5" s="85">
        <v>8.29</v>
      </c>
      <c r="I5" s="86"/>
      <c r="J5" s="87"/>
      <c r="K5" s="85">
        <v>0</v>
      </c>
    </row>
    <row r="6" spans="1:11" ht="12.75">
      <c r="A6" s="15">
        <v>1</v>
      </c>
      <c r="B6" s="38">
        <v>30.47</v>
      </c>
      <c r="C6" s="39">
        <v>7.19</v>
      </c>
      <c r="D6" s="41"/>
      <c r="E6" s="88">
        <v>7.19</v>
      </c>
      <c r="F6" s="40">
        <v>6.45</v>
      </c>
      <c r="G6" s="41"/>
      <c r="H6" s="88">
        <v>6.45</v>
      </c>
      <c r="I6" s="89"/>
      <c r="J6" s="90"/>
      <c r="K6" s="88">
        <v>0</v>
      </c>
    </row>
    <row r="7" spans="1:11" ht="12.75">
      <c r="A7" s="15">
        <v>2</v>
      </c>
      <c r="B7" s="38">
        <v>36.95</v>
      </c>
      <c r="C7" s="39">
        <v>5.41</v>
      </c>
      <c r="D7" s="41"/>
      <c r="E7" s="88">
        <v>5.41</v>
      </c>
      <c r="F7" s="40">
        <v>4.06</v>
      </c>
      <c r="G7" s="41"/>
      <c r="H7" s="88">
        <v>4.06</v>
      </c>
      <c r="I7" s="89"/>
      <c r="J7" s="90"/>
      <c r="K7" s="88">
        <v>0</v>
      </c>
    </row>
    <row r="8" spans="1:11" ht="12.75">
      <c r="A8" s="15">
        <v>3</v>
      </c>
      <c r="B8" s="38">
        <v>60.83</v>
      </c>
      <c r="C8" s="39">
        <v>3.78</v>
      </c>
      <c r="D8" s="41"/>
      <c r="E8" s="88">
        <v>3.78</v>
      </c>
      <c r="F8" s="40">
        <v>2.18</v>
      </c>
      <c r="G8" s="41"/>
      <c r="H8" s="88">
        <v>2.18</v>
      </c>
      <c r="I8" s="89"/>
      <c r="J8" s="90"/>
      <c r="K8" s="88">
        <v>0</v>
      </c>
    </row>
    <row r="9" spans="1:11" ht="13.5" thickBot="1">
      <c r="A9" s="23">
        <v>4</v>
      </c>
      <c r="B9" s="42"/>
      <c r="C9" s="43"/>
      <c r="D9" s="45"/>
      <c r="E9" s="91">
        <v>0</v>
      </c>
      <c r="F9" s="44"/>
      <c r="G9" s="45"/>
      <c r="H9" s="91">
        <v>0</v>
      </c>
      <c r="I9" s="92"/>
      <c r="J9" s="93"/>
      <c r="K9" s="91">
        <v>0</v>
      </c>
    </row>
    <row r="10" spans="1:11" ht="12.75">
      <c r="A10" s="31"/>
      <c r="B10" s="32"/>
      <c r="C10" s="32"/>
      <c r="D10" s="32"/>
      <c r="E10" s="32"/>
      <c r="F10" s="32"/>
      <c r="G10" s="32"/>
      <c r="H10" s="32"/>
      <c r="I10" s="32"/>
      <c r="J10" s="32"/>
      <c r="K10" s="32"/>
    </row>
    <row r="12" spans="1:5" ht="12.75" customHeight="1" thickBot="1">
      <c r="A12" s="132" t="s">
        <v>0</v>
      </c>
      <c r="B12" s="133" t="s">
        <v>1</v>
      </c>
      <c r="C12" s="134" t="s">
        <v>11</v>
      </c>
      <c r="D12" s="134"/>
      <c r="E12" s="134"/>
    </row>
    <row r="13" spans="1:10" ht="39" customHeight="1" thickBot="1">
      <c r="A13" s="132"/>
      <c r="B13" s="133"/>
      <c r="C13" s="2" t="s">
        <v>6</v>
      </c>
      <c r="D13" s="33" t="s">
        <v>7</v>
      </c>
      <c r="E13" s="3" t="s">
        <v>8</v>
      </c>
      <c r="I13" s="32"/>
      <c r="J13" s="32"/>
    </row>
    <row r="14" spans="1:10" ht="12.75">
      <c r="A14" s="4" t="s">
        <v>10</v>
      </c>
      <c r="B14" s="34">
        <v>14.39</v>
      </c>
      <c r="C14" s="35">
        <v>10.53</v>
      </c>
      <c r="D14" s="37"/>
      <c r="E14" s="85">
        <v>10.53</v>
      </c>
      <c r="I14" s="32"/>
      <c r="J14" s="32"/>
    </row>
    <row r="15" spans="1:10" ht="12.75">
      <c r="A15" s="15">
        <v>1</v>
      </c>
      <c r="B15" s="38">
        <v>32.38</v>
      </c>
      <c r="C15" s="39">
        <v>6.7</v>
      </c>
      <c r="D15" s="41"/>
      <c r="E15" s="88">
        <v>6.7</v>
      </c>
      <c r="I15" s="32"/>
      <c r="J15" s="32"/>
    </row>
    <row r="16" spans="1:10" ht="12.75">
      <c r="A16" s="15">
        <v>2</v>
      </c>
      <c r="B16" s="38">
        <v>45.74</v>
      </c>
      <c r="C16" s="39">
        <v>6.37</v>
      </c>
      <c r="D16" s="41"/>
      <c r="E16" s="88">
        <v>6.37</v>
      </c>
      <c r="I16" s="32"/>
      <c r="J16" s="32"/>
    </row>
    <row r="17" spans="1:10" ht="12.75">
      <c r="A17" s="15">
        <v>3</v>
      </c>
      <c r="B17" s="38">
        <v>81</v>
      </c>
      <c r="C17" s="39">
        <v>4.32</v>
      </c>
      <c r="D17" s="41"/>
      <c r="E17" s="88">
        <v>4.32</v>
      </c>
      <c r="I17" s="32"/>
      <c r="J17" s="32"/>
    </row>
    <row r="18" spans="1:10" ht="13.5" thickBot="1">
      <c r="A18" s="23">
        <v>4</v>
      </c>
      <c r="B18" s="42">
        <v>79.15</v>
      </c>
      <c r="C18" s="43">
        <v>5.69</v>
      </c>
      <c r="D18" s="45"/>
      <c r="E18" s="91">
        <v>5.69</v>
      </c>
      <c r="I18" s="32"/>
      <c r="J18" s="32"/>
    </row>
    <row r="20" spans="1:4" ht="12.75">
      <c r="A20" s="46" t="s">
        <v>28</v>
      </c>
      <c r="B20" s="46"/>
      <c r="C20" s="46"/>
      <c r="D20" s="46"/>
    </row>
    <row r="21" spans="1:4" ht="12.75">
      <c r="A21" s="46"/>
      <c r="B21" s="46"/>
      <c r="C21" s="46"/>
      <c r="D21" s="46"/>
    </row>
    <row r="22" spans="1:4" ht="12.75">
      <c r="A22" s="46" t="s">
        <v>29</v>
      </c>
      <c r="B22" s="46"/>
      <c r="C22" s="46"/>
      <c r="D22" s="46"/>
    </row>
    <row r="23" spans="1:4" ht="12.75">
      <c r="A23" s="46" t="s">
        <v>30</v>
      </c>
      <c r="B23" s="46"/>
      <c r="C23" s="46"/>
      <c r="D23" s="46"/>
    </row>
    <row r="24" spans="1:4" ht="12.75">
      <c r="A24" s="46" t="s">
        <v>31</v>
      </c>
      <c r="B24" s="46"/>
      <c r="C24" s="46"/>
      <c r="D24" s="46"/>
    </row>
    <row r="25" spans="1:4" ht="12.75">
      <c r="A25" s="46" t="s">
        <v>32</v>
      </c>
      <c r="B25" s="46"/>
      <c r="C25" s="46"/>
      <c r="D25" s="46"/>
    </row>
    <row r="26" spans="1:4" ht="12.75">
      <c r="A26" s="46" t="s">
        <v>33</v>
      </c>
      <c r="B26" s="46"/>
      <c r="C26" s="46"/>
      <c r="D26" s="46"/>
    </row>
    <row r="27" spans="1:4" ht="12.75">
      <c r="A27" s="46" t="s">
        <v>34</v>
      </c>
      <c r="B27" s="46"/>
      <c r="C27" s="46"/>
      <c r="D27" s="46"/>
    </row>
    <row r="28" spans="1:4" ht="12.75">
      <c r="A28" s="46" t="s">
        <v>35</v>
      </c>
      <c r="B28" s="46"/>
      <c r="C28" s="46"/>
      <c r="D28" s="46"/>
    </row>
    <row r="29" spans="1:4" ht="12.75">
      <c r="A29" s="46" t="s">
        <v>36</v>
      </c>
      <c r="B29" s="46"/>
      <c r="C29" s="46"/>
      <c r="D29" s="46"/>
    </row>
    <row r="30" spans="1:4" ht="12.75">
      <c r="A30" s="46" t="s">
        <v>37</v>
      </c>
      <c r="B30" s="46"/>
      <c r="C30" s="46"/>
      <c r="D30" s="46"/>
    </row>
    <row r="32" ht="12.75">
      <c r="A32" s="46" t="s">
        <v>20</v>
      </c>
    </row>
    <row r="33" ht="12.75">
      <c r="A33" s="46" t="s">
        <v>38</v>
      </c>
    </row>
    <row r="34" ht="12.75">
      <c r="A34" s="46" t="s">
        <v>12</v>
      </c>
    </row>
    <row r="35" ht="12.75">
      <c r="A35" s="46"/>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zoomScalePageLayoutView="0" workbookViewId="0" topLeftCell="A1">
      <selection activeCell="G13" sqref="G13"/>
    </sheetView>
  </sheetViews>
  <sheetFormatPr defaultColWidth="9.140625" defaultRowHeight="12.75"/>
  <cols>
    <col min="1" max="1" width="9.140625" style="1" customWidth="1"/>
    <col min="2" max="2" width="10.140625" style="1" customWidth="1"/>
    <col min="3" max="3" width="9.140625" style="1" customWidth="1"/>
    <col min="4" max="4" width="11.7109375" style="1" customWidth="1"/>
    <col min="5" max="6" width="9.140625" style="1" customWidth="1"/>
    <col min="7" max="7" width="11.8515625" style="1" customWidth="1"/>
    <col min="8" max="9" width="9.140625" style="1" customWidth="1"/>
    <col min="10" max="10" width="11.7109375" style="1" customWidth="1"/>
    <col min="11" max="16384" width="9.140625" style="1" customWidth="1"/>
  </cols>
  <sheetData>
    <row r="1" spans="1:11" ht="31.5" customHeight="1" thickBot="1">
      <c r="A1" s="135" t="s">
        <v>23</v>
      </c>
      <c r="B1" s="135"/>
      <c r="C1" s="135"/>
      <c r="D1" s="135"/>
      <c r="E1" s="135"/>
      <c r="F1" s="135"/>
      <c r="G1" s="135"/>
      <c r="H1" s="135"/>
      <c r="I1" s="135"/>
      <c r="J1" s="135"/>
      <c r="K1" s="135"/>
    </row>
    <row r="2" spans="1:11" ht="12.75" customHeight="1" thickBot="1">
      <c r="A2" s="132" t="s">
        <v>0</v>
      </c>
      <c r="B2" s="133" t="s">
        <v>1</v>
      </c>
      <c r="C2" s="134" t="s">
        <v>2</v>
      </c>
      <c r="D2" s="134"/>
      <c r="E2" s="134"/>
      <c r="F2" s="134"/>
      <c r="G2" s="134"/>
      <c r="H2" s="134"/>
      <c r="I2" s="134"/>
      <c r="J2" s="134"/>
      <c r="K2" s="134"/>
    </row>
    <row r="3" spans="1:11" ht="13.5" thickBot="1">
      <c r="A3" s="132"/>
      <c r="B3" s="133"/>
      <c r="C3" s="136" t="s">
        <v>3</v>
      </c>
      <c r="D3" s="136"/>
      <c r="E3" s="136"/>
      <c r="F3" s="136" t="s">
        <v>4</v>
      </c>
      <c r="G3" s="136"/>
      <c r="H3" s="136"/>
      <c r="I3" s="136" t="s">
        <v>5</v>
      </c>
      <c r="J3" s="136"/>
      <c r="K3" s="136"/>
    </row>
    <row r="4" spans="1:11" ht="39" customHeight="1" thickBot="1">
      <c r="A4" s="132"/>
      <c r="B4" s="133"/>
      <c r="C4" s="5" t="s">
        <v>6</v>
      </c>
      <c r="D4" s="6" t="s">
        <v>7</v>
      </c>
      <c r="E4" s="7" t="s">
        <v>8</v>
      </c>
      <c r="F4" s="5" t="s">
        <v>6</v>
      </c>
      <c r="G4" s="6" t="s">
        <v>9</v>
      </c>
      <c r="H4" s="7" t="s">
        <v>8</v>
      </c>
      <c r="I4" s="5" t="s">
        <v>6</v>
      </c>
      <c r="J4" s="6" t="s">
        <v>7</v>
      </c>
      <c r="K4" s="7" t="s">
        <v>8</v>
      </c>
    </row>
    <row r="5" spans="1:11" ht="12.75">
      <c r="A5" s="4" t="s">
        <v>10</v>
      </c>
      <c r="B5" s="8">
        <v>17</v>
      </c>
      <c r="C5" s="9">
        <v>6.4</v>
      </c>
      <c r="D5" s="10">
        <v>1.8</v>
      </c>
      <c r="E5" s="11">
        <v>8.200000000000001</v>
      </c>
      <c r="F5" s="12">
        <v>5</v>
      </c>
      <c r="G5" s="10">
        <v>1.5</v>
      </c>
      <c r="H5" s="11">
        <v>6.5</v>
      </c>
      <c r="I5" s="13">
        <v>2.1</v>
      </c>
      <c r="J5" s="14">
        <v>1.3</v>
      </c>
      <c r="K5" s="11">
        <v>3.4000000000000004</v>
      </c>
    </row>
    <row r="6" spans="1:11" ht="12.75">
      <c r="A6" s="15">
        <v>1</v>
      </c>
      <c r="B6" s="16">
        <v>25</v>
      </c>
      <c r="C6" s="17">
        <v>6.4</v>
      </c>
      <c r="D6" s="18">
        <v>1.8</v>
      </c>
      <c r="E6" s="19">
        <v>8.200000000000001</v>
      </c>
      <c r="F6" s="20">
        <v>4.6</v>
      </c>
      <c r="G6" s="18">
        <v>1.5</v>
      </c>
      <c r="H6" s="19">
        <v>6.1</v>
      </c>
      <c r="I6" s="21">
        <v>2</v>
      </c>
      <c r="J6" s="22">
        <v>1.3</v>
      </c>
      <c r="K6" s="19">
        <v>3.3</v>
      </c>
    </row>
    <row r="7" spans="1:11" ht="12.75">
      <c r="A7" s="15">
        <v>2</v>
      </c>
      <c r="B7" s="16">
        <v>40</v>
      </c>
      <c r="C7" s="17">
        <v>5</v>
      </c>
      <c r="D7" s="18">
        <v>1.5</v>
      </c>
      <c r="E7" s="19">
        <v>6.5</v>
      </c>
      <c r="F7" s="20">
        <v>3.7</v>
      </c>
      <c r="G7" s="18">
        <v>1.3</v>
      </c>
      <c r="H7" s="19">
        <v>5</v>
      </c>
      <c r="I7" s="21">
        <v>1.8</v>
      </c>
      <c r="J7" s="22">
        <v>1.3</v>
      </c>
      <c r="K7" s="19">
        <v>3.1</v>
      </c>
    </row>
    <row r="8" spans="1:11" ht="12.75">
      <c r="A8" s="15">
        <v>3</v>
      </c>
      <c r="B8" s="16">
        <v>55</v>
      </c>
      <c r="C8" s="17">
        <v>5.2</v>
      </c>
      <c r="D8" s="18">
        <v>1.5</v>
      </c>
      <c r="E8" s="19">
        <v>6.7</v>
      </c>
      <c r="F8" s="20">
        <v>3.3</v>
      </c>
      <c r="G8" s="18">
        <v>1.3</v>
      </c>
      <c r="H8" s="19">
        <v>4.6</v>
      </c>
      <c r="I8" s="21">
        <v>1.8</v>
      </c>
      <c r="J8" s="22">
        <v>1.2</v>
      </c>
      <c r="K8" s="19">
        <v>3</v>
      </c>
    </row>
    <row r="9" spans="1:11" ht="13.5" thickBot="1">
      <c r="A9" s="23">
        <v>4</v>
      </c>
      <c r="B9" s="24">
        <v>60</v>
      </c>
      <c r="C9" s="25">
        <v>5.3</v>
      </c>
      <c r="D9" s="26">
        <v>1.5</v>
      </c>
      <c r="E9" s="27">
        <v>6.8</v>
      </c>
      <c r="F9" s="28">
        <v>3</v>
      </c>
      <c r="G9" s="26">
        <v>1.3</v>
      </c>
      <c r="H9" s="27">
        <v>4.3</v>
      </c>
      <c r="I9" s="29">
        <v>1.8</v>
      </c>
      <c r="J9" s="30">
        <v>1.2</v>
      </c>
      <c r="K9" s="27">
        <v>3</v>
      </c>
    </row>
    <row r="10" spans="1:11" ht="12.75">
      <c r="A10" s="31"/>
      <c r="B10" s="32"/>
      <c r="C10" s="32"/>
      <c r="D10" s="32"/>
      <c r="E10" s="32"/>
      <c r="F10" s="32"/>
      <c r="G10" s="32"/>
      <c r="H10" s="32"/>
      <c r="I10" s="32"/>
      <c r="J10" s="32"/>
      <c r="K10" s="32"/>
    </row>
    <row r="12" spans="1:5" ht="12.75" customHeight="1" thickBot="1">
      <c r="A12" s="132" t="s">
        <v>0</v>
      </c>
      <c r="B12" s="133" t="s">
        <v>1</v>
      </c>
      <c r="C12" s="134" t="s">
        <v>11</v>
      </c>
      <c r="D12" s="134"/>
      <c r="E12" s="134"/>
    </row>
    <row r="13" spans="1:10" ht="39" customHeight="1" thickBot="1">
      <c r="A13" s="132"/>
      <c r="B13" s="133"/>
      <c r="C13" s="2" t="s">
        <v>6</v>
      </c>
      <c r="D13" s="33" t="s">
        <v>7</v>
      </c>
      <c r="E13" s="3" t="s">
        <v>8</v>
      </c>
      <c r="I13" s="32"/>
      <c r="J13" s="32"/>
    </row>
    <row r="14" spans="1:10" ht="12.75">
      <c r="A14" s="4" t="s">
        <v>10</v>
      </c>
      <c r="B14" s="8">
        <v>20</v>
      </c>
      <c r="C14" s="9">
        <v>6.8</v>
      </c>
      <c r="D14" s="10">
        <v>3.8</v>
      </c>
      <c r="E14" s="11">
        <v>10.6</v>
      </c>
      <c r="I14" s="32"/>
      <c r="J14" s="32"/>
    </row>
    <row r="15" spans="1:10" ht="12.75">
      <c r="A15" s="15">
        <v>1</v>
      </c>
      <c r="B15" s="16">
        <v>30</v>
      </c>
      <c r="C15" s="17">
        <v>6.2</v>
      </c>
      <c r="D15" s="18">
        <v>3.6</v>
      </c>
      <c r="E15" s="19">
        <v>9.8</v>
      </c>
      <c r="I15" s="32"/>
      <c r="J15" s="32"/>
    </row>
    <row r="16" spans="1:10" ht="12.75">
      <c r="A16" s="15">
        <v>2</v>
      </c>
      <c r="B16" s="16">
        <v>42</v>
      </c>
      <c r="C16" s="17">
        <v>6.2</v>
      </c>
      <c r="D16" s="18">
        <v>3.5</v>
      </c>
      <c r="E16" s="19">
        <v>9.7</v>
      </c>
      <c r="I16" s="32"/>
      <c r="J16" s="32"/>
    </row>
    <row r="17" spans="1:10" ht="12.75">
      <c r="A17" s="15">
        <v>3</v>
      </c>
      <c r="B17" s="16">
        <v>63</v>
      </c>
      <c r="C17" s="17">
        <v>4.8</v>
      </c>
      <c r="D17" s="18">
        <v>3.4</v>
      </c>
      <c r="E17" s="19">
        <v>8.2</v>
      </c>
      <c r="I17" s="32"/>
      <c r="J17" s="32"/>
    </row>
    <row r="18" spans="1:10" ht="13.5" thickBot="1">
      <c r="A18" s="23">
        <v>4</v>
      </c>
      <c r="B18" s="24">
        <v>72</v>
      </c>
      <c r="C18" s="25">
        <v>4.8</v>
      </c>
      <c r="D18" s="26">
        <v>3.4</v>
      </c>
      <c r="E18" s="27">
        <v>8.2</v>
      </c>
      <c r="I18" s="32"/>
      <c r="J18" s="32"/>
    </row>
  </sheetData>
  <sheetProtection selectLockedCells="1" selectUnlockedCells="1"/>
  <mergeCells count="10">
    <mergeCell ref="A12:A13"/>
    <mergeCell ref="B12:B13"/>
    <mergeCell ref="C12:E12"/>
    <mergeCell ref="A1:K1"/>
    <mergeCell ref="A2:A4"/>
    <mergeCell ref="B2:B4"/>
    <mergeCell ref="C2:K2"/>
    <mergeCell ref="C3:E3"/>
    <mergeCell ref="F3:H3"/>
    <mergeCell ref="I3:K3"/>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Kaspar</dc:creator>
  <cp:keywords/>
  <dc:description/>
  <cp:lastModifiedBy>Christina Astmäe</cp:lastModifiedBy>
  <dcterms:created xsi:type="dcterms:W3CDTF">2013-12-09T11:33:48Z</dcterms:created>
  <dcterms:modified xsi:type="dcterms:W3CDTF">2014-08-21T11:49:48Z</dcterms:modified>
  <cp:category/>
  <cp:version/>
  <cp:contentType/>
  <cp:contentStatus/>
</cp:coreProperties>
</file>