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680" yWindow="975" windowWidth="28395" windowHeight="12090"/>
  </bookViews>
  <sheets>
    <sheet name="Lisa " sheetId="12" r:id="rId1"/>
  </sheets>
  <calcPr calcId="125725"/>
</workbook>
</file>

<file path=xl/calcChain.xml><?xml version="1.0" encoding="utf-8"?>
<calcChain xmlns="http://schemas.openxmlformats.org/spreadsheetml/2006/main">
  <c r="K5" i="12"/>
  <c r="L6"/>
  <c r="M6"/>
  <c r="N6"/>
  <c r="O6"/>
  <c r="P6"/>
  <c r="Q6"/>
  <c r="R6"/>
  <c r="S6"/>
  <c r="T6"/>
  <c r="U6"/>
  <c r="V6"/>
  <c r="W6"/>
  <c r="X6"/>
  <c r="Y6"/>
  <c r="Z6"/>
  <c r="F6"/>
  <c r="G6"/>
  <c r="H6"/>
  <c r="I6"/>
  <c r="I20" s="1"/>
  <c r="J6"/>
  <c r="E6"/>
  <c r="K8"/>
  <c r="K9"/>
  <c r="K10"/>
  <c r="K11"/>
  <c r="K12"/>
  <c r="K13"/>
  <c r="K14"/>
  <c r="K15"/>
  <c r="K16"/>
  <c r="K19"/>
  <c r="I17"/>
  <c r="M17"/>
  <c r="M20" s="1"/>
  <c r="D7"/>
  <c r="D8"/>
  <c r="D9"/>
  <c r="D10"/>
  <c r="D12"/>
  <c r="D13"/>
  <c r="D14"/>
  <c r="D15"/>
  <c r="D16"/>
  <c r="D19"/>
  <c r="D11"/>
  <c r="N17"/>
  <c r="K7"/>
  <c r="J17"/>
  <c r="Y17"/>
  <c r="Y20" s="1"/>
  <c r="N20" l="1"/>
  <c r="J20"/>
  <c r="D6"/>
  <c r="K6"/>
  <c r="H18"/>
  <c r="H17" s="1"/>
  <c r="H20" s="1"/>
  <c r="Q18"/>
  <c r="X18"/>
  <c r="X17" s="1"/>
  <c r="X20" s="1"/>
  <c r="G18"/>
  <c r="G17" s="1"/>
  <c r="G20" s="1"/>
  <c r="W17"/>
  <c r="W20" s="1"/>
  <c r="T17"/>
  <c r="T20" s="1"/>
  <c r="S17"/>
  <c r="S20" s="1"/>
  <c r="P17"/>
  <c r="P20" s="1"/>
  <c r="E18"/>
  <c r="F17"/>
  <c r="F20" s="1"/>
  <c r="L17"/>
  <c r="L20" s="1"/>
  <c r="O17"/>
  <c r="O20" s="1"/>
  <c r="R17"/>
  <c r="R20" s="1"/>
  <c r="U17"/>
  <c r="U20" s="1"/>
  <c r="V17"/>
  <c r="V20" s="1"/>
  <c r="Z17"/>
  <c r="Z20" s="1"/>
  <c r="Q17" l="1"/>
  <c r="K18"/>
  <c r="E17"/>
  <c r="D18"/>
  <c r="D17" l="1"/>
  <c r="E20"/>
  <c r="K17"/>
  <c r="K20" s="1"/>
  <c r="Q20"/>
  <c r="D20" l="1"/>
  <c r="D5"/>
</calcChain>
</file>

<file path=xl/sharedStrings.xml><?xml version="1.0" encoding="utf-8"?>
<sst xmlns="http://schemas.openxmlformats.org/spreadsheetml/2006/main" count="66" uniqueCount="63">
  <si>
    <t>administreerimiskulud</t>
  </si>
  <si>
    <t>koolituskulud</t>
  </si>
  <si>
    <t>tootmiskulud</t>
  </si>
  <si>
    <t>01112</t>
  </si>
  <si>
    <t>09110</t>
  </si>
  <si>
    <t>09222</t>
  </si>
  <si>
    <t>09212</t>
  </si>
  <si>
    <t>09500</t>
  </si>
  <si>
    <t>09602</t>
  </si>
  <si>
    <t>/allkirjastatud digitaalselt/</t>
  </si>
  <si>
    <t>toitlustuskulud</t>
  </si>
  <si>
    <t>õppevahendid</t>
  </si>
  <si>
    <t>lepinguline töötasu</t>
  </si>
  <si>
    <t>Personalikuludega kaasnevad maksud</t>
  </si>
  <si>
    <t>3500.03</t>
  </si>
  <si>
    <t>Sotsiaalabi osakond</t>
  </si>
  <si>
    <t>Annelinna Gümnaasium</t>
  </si>
  <si>
    <t xml:space="preserve">KOKKU KULUD </t>
  </si>
  <si>
    <t>3500.00</t>
  </si>
  <si>
    <t>Toetus sihtasutustelt</t>
  </si>
  <si>
    <t>3500.8</t>
  </si>
  <si>
    <t>toetus muudelt residentidelt</t>
  </si>
  <si>
    <t>kulud inventarile</t>
  </si>
  <si>
    <t>Jüri Mölder</t>
  </si>
  <si>
    <t>Linnasekretär</t>
  </si>
  <si>
    <t>tegevusala kood</t>
  </si>
  <si>
    <t>eelarve liik*</t>
  </si>
  <si>
    <t>Ametnike töötasu</t>
  </si>
  <si>
    <t>Töötajate töötasu</t>
  </si>
  <si>
    <t>5500</t>
  </si>
  <si>
    <t>sõidukite ülalpidamiskulud</t>
  </si>
  <si>
    <t>Kutseõppe kaudsed kulud</t>
  </si>
  <si>
    <t xml:space="preserve">Rahandusministeerium </t>
  </si>
  <si>
    <t>Taseme alusel mittemääratletav haridus</t>
  </si>
  <si>
    <t>muud majanduskulud</t>
  </si>
  <si>
    <t>3500.02</t>
  </si>
  <si>
    <t>Toetus avalik-õiguslikelt asutustelt</t>
  </si>
  <si>
    <t>5504</t>
  </si>
  <si>
    <t>5511</t>
  </si>
  <si>
    <t>ruumide majandamiskulud</t>
  </si>
  <si>
    <t>hüvitised</t>
  </si>
  <si>
    <t>veetransport</t>
  </si>
  <si>
    <t>04520</t>
  </si>
  <si>
    <t>põhivara soetus ja rekonstrueerimine</t>
  </si>
  <si>
    <t>elemumajanduse arendamine</t>
  </si>
  <si>
    <t>06100</t>
  </si>
  <si>
    <t>muud majandustegevuse tulud</t>
  </si>
  <si>
    <t>spordibaasid</t>
  </si>
  <si>
    <t>08102</t>
  </si>
  <si>
    <t>4500.03</t>
  </si>
  <si>
    <t>antav toetus</t>
  </si>
  <si>
    <t>lasteaiad</t>
  </si>
  <si>
    <t>Maarja Kool (õpilaskodu)</t>
  </si>
  <si>
    <t>M. Härma Gümnaasium</t>
  </si>
  <si>
    <t>Rahandusosakond</t>
  </si>
  <si>
    <t>Vene Lütseum</t>
  </si>
  <si>
    <t>Tamme Gümnaasium</t>
  </si>
  <si>
    <t xml:space="preserve">TULUD-KULUD kokku </t>
  </si>
  <si>
    <t>Kutsehariduskeskus, sh:</t>
  </si>
  <si>
    <t>Linnavarade osakond, sh</t>
  </si>
  <si>
    <t>*21 - finantseerimiseelarve põhitegevuskulud, 15 - majandamiseelarve investeerimiskulud, 25 - majandamiseelarve põhitegevus saadud sihtotstarbeliste vahendite arvel</t>
  </si>
  <si>
    <t>Tartu linna 2014. a eelarvesse laekunud sihtotstarbeliste  vahendite suunamine kulude katteks (eurodes)</t>
  </si>
  <si>
    <t xml:space="preserve"> KOKKU TULUD</t>
  </si>
</sst>
</file>

<file path=xl/styles.xml><?xml version="1.0" encoding="utf-8"?>
<styleSheet xmlns="http://schemas.openxmlformats.org/spreadsheetml/2006/main">
  <numFmts count="4">
    <numFmt numFmtId="43" formatCode="_-* #,##0.00\ _k_r_-;\-* #,##0.00\ _k_r_-;_-* &quot;-&quot;??\ _k_r_-;_-@_-"/>
    <numFmt numFmtId="164" formatCode="_(* #,##0.00_);_(* \(#,##0.00\);_(* &quot;-&quot;??_);_(@_)"/>
    <numFmt numFmtId="165" formatCode="#,##0.0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7">
    <xf numFmtId="0" fontId="0" fillId="0" borderId="0" xfId="0"/>
    <xf numFmtId="16" fontId="1" fillId="0" borderId="0" xfId="0" quotePrefix="1" applyNumberFormat="1" applyFont="1" applyBorder="1" applyAlignment="1">
      <alignment horizontal="left"/>
    </xf>
    <xf numFmtId="3" fontId="3" fillId="0" borderId="1" xfId="1" applyNumberFormat="1" applyFont="1" applyFill="1" applyBorder="1"/>
    <xf numFmtId="0" fontId="0" fillId="0" borderId="0" xfId="0" applyBorder="1"/>
    <xf numFmtId="0" fontId="8" fillId="0" borderId="0" xfId="0" applyFont="1"/>
    <xf numFmtId="0" fontId="10" fillId="0" borderId="1" xfId="1" applyFont="1" applyFill="1" applyBorder="1" applyAlignment="1">
      <alignment horizontal="center" textRotation="90"/>
    </xf>
    <xf numFmtId="0" fontId="9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0" fillId="0" borderId="0" xfId="0"/>
    <xf numFmtId="0" fontId="2" fillId="0" borderId="1" xfId="1" applyFont="1" applyFill="1" applyBorder="1" applyAlignment="1">
      <alignment horizontal="center" vertical="center" textRotation="90" wrapText="1"/>
    </xf>
    <xf numFmtId="3" fontId="2" fillId="0" borderId="1" xfId="1" applyNumberFormat="1" applyFont="1" applyFill="1" applyBorder="1" applyAlignment="1">
      <alignment horizontal="center" vertical="center" textRotation="90" wrapText="1"/>
    </xf>
    <xf numFmtId="0" fontId="11" fillId="0" borderId="0" xfId="0" applyFont="1"/>
    <xf numFmtId="0" fontId="0" fillId="0" borderId="0" xfId="0" applyFont="1"/>
    <xf numFmtId="3" fontId="2" fillId="0" borderId="1" xfId="1" applyNumberFormat="1" applyFont="1" applyFill="1" applyBorder="1"/>
    <xf numFmtId="0" fontId="9" fillId="0" borderId="0" xfId="1" applyFont="1" applyFill="1" applyBorder="1"/>
    <xf numFmtId="0" fontId="4" fillId="0" borderId="0" xfId="0" applyFont="1"/>
    <xf numFmtId="0" fontId="10" fillId="0" borderId="0" xfId="1" applyFont="1" applyFill="1" applyBorder="1"/>
    <xf numFmtId="3" fontId="3" fillId="0" borderId="0" xfId="1" applyNumberFormat="1" applyFont="1" applyFill="1" applyBorder="1"/>
    <xf numFmtId="0" fontId="2" fillId="0" borderId="1" xfId="0" applyFont="1" applyFill="1" applyBorder="1" applyAlignment="1">
      <alignment horizontal="right" wrapText="1"/>
    </xf>
    <xf numFmtId="0" fontId="2" fillId="0" borderId="1" xfId="1" quotePrefix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1" quotePrefix="1" applyFont="1" applyFill="1" applyBorder="1"/>
    <xf numFmtId="0" fontId="3" fillId="0" borderId="1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right"/>
    </xf>
    <xf numFmtId="0" fontId="10" fillId="0" borderId="2" xfId="1" applyFont="1" applyFill="1" applyBorder="1"/>
    <xf numFmtId="0" fontId="0" fillId="0" borderId="0" xfId="0" applyAlignment="1">
      <alignment horizontal="center" wrapText="1"/>
    </xf>
    <xf numFmtId="0" fontId="2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textRotation="90" wrapText="1"/>
    </xf>
    <xf numFmtId="3" fontId="3" fillId="0" borderId="1" xfId="1" applyNumberFormat="1" applyFont="1" applyFill="1" applyBorder="1" applyAlignment="1">
      <alignment horizontal="center" textRotation="90" wrapText="1"/>
    </xf>
    <xf numFmtId="165" fontId="3" fillId="0" borderId="1" xfId="1" applyNumberFormat="1" applyFont="1" applyFill="1" applyBorder="1"/>
    <xf numFmtId="165" fontId="2" fillId="0" borderId="1" xfId="1" applyNumberFormat="1" applyFont="1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Comma 2" xfId="2"/>
    <cellStyle name="Comma 2 2" xfId="6"/>
    <cellStyle name="Comma 3" xfId="3"/>
    <cellStyle name="Comma 4" xfId="4"/>
    <cellStyle name="Comma 5" xfId="5"/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7"/>
  <sheetViews>
    <sheetView tabSelected="1" workbookViewId="0">
      <selection activeCell="G13" sqref="G13"/>
    </sheetView>
  </sheetViews>
  <sheetFormatPr defaultRowHeight="15"/>
  <cols>
    <col min="1" max="1" width="20.42578125" style="9" customWidth="1"/>
    <col min="2" max="2" width="6" style="9" bestFit="1" customWidth="1"/>
    <col min="3" max="3" width="3.5703125" style="9" bestFit="1" customWidth="1"/>
    <col min="4" max="4" width="8.85546875" style="9" bestFit="1" customWidth="1"/>
    <col min="5" max="5" width="7.42578125" style="9" bestFit="1" customWidth="1"/>
    <col min="6" max="6" width="6.5703125" style="9" bestFit="1" customWidth="1"/>
    <col min="7" max="7" width="8.85546875" style="9" bestFit="1" customWidth="1"/>
    <col min="8" max="8" width="5.7109375" style="9" bestFit="1" customWidth="1"/>
    <col min="9" max="9" width="4.42578125" style="9" bestFit="1" customWidth="1"/>
    <col min="10" max="10" width="6.42578125" style="9" bestFit="1" customWidth="1"/>
    <col min="11" max="11" width="8.85546875" style="9" bestFit="1" customWidth="1"/>
    <col min="12" max="12" width="7" style="9" customWidth="1"/>
    <col min="13" max="13" width="6.5703125" style="9" bestFit="1" customWidth="1"/>
    <col min="14" max="14" width="4.42578125" style="9" bestFit="1" customWidth="1"/>
    <col min="15" max="15" width="7.42578125" style="9" bestFit="1" customWidth="1"/>
    <col min="16" max="16" width="5.42578125" style="9" bestFit="1" customWidth="1"/>
    <col min="17" max="17" width="7" style="9" bestFit="1" customWidth="1"/>
    <col min="18" max="18" width="7" style="9" customWidth="1"/>
    <col min="19" max="19" width="4.42578125" style="9" bestFit="1" customWidth="1"/>
    <col min="20" max="20" width="5.42578125" style="9" bestFit="1" customWidth="1"/>
    <col min="21" max="21" width="4.42578125" style="9" bestFit="1" customWidth="1"/>
    <col min="22" max="22" width="5.42578125" style="9" bestFit="1" customWidth="1"/>
    <col min="23" max="23" width="4.42578125" style="9" bestFit="1" customWidth="1"/>
    <col min="24" max="24" width="6.42578125" style="9" bestFit="1" customWidth="1"/>
    <col min="25" max="25" width="4.42578125" style="9" bestFit="1" customWidth="1"/>
    <col min="26" max="26" width="6.42578125" style="9" bestFit="1" customWidth="1"/>
    <col min="27" max="16384" width="9.140625" style="9"/>
  </cols>
  <sheetData>
    <row r="1" spans="1:26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9"/>
      <c r="V1" s="29"/>
      <c r="W1" s="29"/>
      <c r="X1" s="29"/>
      <c r="Y1" s="29"/>
      <c r="Z1" s="29"/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76.25" customHeight="1">
      <c r="A3" s="5"/>
      <c r="B3" s="5" t="s">
        <v>25</v>
      </c>
      <c r="C3" s="5" t="s">
        <v>26</v>
      </c>
      <c r="D3" s="32" t="s">
        <v>62</v>
      </c>
      <c r="E3" s="10" t="s">
        <v>32</v>
      </c>
      <c r="F3" s="10" t="s">
        <v>36</v>
      </c>
      <c r="G3" s="11" t="s">
        <v>19</v>
      </c>
      <c r="H3" s="10" t="s">
        <v>21</v>
      </c>
      <c r="I3" s="10" t="s">
        <v>46</v>
      </c>
      <c r="J3" s="10" t="s">
        <v>40</v>
      </c>
      <c r="K3" s="31" t="s">
        <v>17</v>
      </c>
      <c r="L3" s="10" t="s">
        <v>43</v>
      </c>
      <c r="M3" s="10" t="s">
        <v>50</v>
      </c>
      <c r="N3" s="10" t="s">
        <v>27</v>
      </c>
      <c r="O3" s="10" t="s">
        <v>28</v>
      </c>
      <c r="P3" s="10" t="s">
        <v>12</v>
      </c>
      <c r="Q3" s="10" t="s">
        <v>13</v>
      </c>
      <c r="R3" s="10" t="s">
        <v>0</v>
      </c>
      <c r="S3" s="10" t="s">
        <v>1</v>
      </c>
      <c r="T3" s="10" t="s">
        <v>39</v>
      </c>
      <c r="U3" s="10" t="s">
        <v>30</v>
      </c>
      <c r="V3" s="10" t="s">
        <v>22</v>
      </c>
      <c r="W3" s="10" t="s">
        <v>10</v>
      </c>
      <c r="X3" s="10" t="s">
        <v>11</v>
      </c>
      <c r="Y3" s="10" t="s">
        <v>2</v>
      </c>
      <c r="Z3" s="10" t="s">
        <v>34</v>
      </c>
    </row>
    <row r="4" spans="1:26">
      <c r="A4" s="6"/>
      <c r="B4" s="6"/>
      <c r="C4" s="6"/>
      <c r="D4" s="7"/>
      <c r="E4" s="7" t="s">
        <v>18</v>
      </c>
      <c r="F4" s="7" t="s">
        <v>35</v>
      </c>
      <c r="G4" s="7" t="s">
        <v>14</v>
      </c>
      <c r="H4" s="7" t="s">
        <v>20</v>
      </c>
      <c r="I4" s="7">
        <v>3238</v>
      </c>
      <c r="J4" s="7">
        <v>3888</v>
      </c>
      <c r="K4" s="7"/>
      <c r="L4" s="7">
        <v>1551</v>
      </c>
      <c r="M4" s="7" t="s">
        <v>49</v>
      </c>
      <c r="N4" s="7">
        <v>5001</v>
      </c>
      <c r="O4" s="7">
        <v>5002</v>
      </c>
      <c r="P4" s="7">
        <v>5005</v>
      </c>
      <c r="Q4" s="8">
        <v>506</v>
      </c>
      <c r="R4" s="8" t="s">
        <v>29</v>
      </c>
      <c r="S4" s="8" t="s">
        <v>37</v>
      </c>
      <c r="T4" s="8" t="s">
        <v>38</v>
      </c>
      <c r="U4" s="7">
        <v>5513</v>
      </c>
      <c r="V4" s="7">
        <v>5515</v>
      </c>
      <c r="W4" s="7">
        <v>5521</v>
      </c>
      <c r="X4" s="7">
        <v>5524</v>
      </c>
      <c r="Y4" s="7">
        <v>5529</v>
      </c>
      <c r="Z4" s="7">
        <v>5540</v>
      </c>
    </row>
    <row r="5" spans="1:26">
      <c r="A5" s="21" t="s">
        <v>15</v>
      </c>
      <c r="B5" s="22" t="s">
        <v>3</v>
      </c>
      <c r="C5" s="23">
        <v>25</v>
      </c>
      <c r="D5" s="2">
        <f t="shared" ref="D5:D20" si="0">SUM(E5:J5)</f>
        <v>76</v>
      </c>
      <c r="E5" s="2"/>
      <c r="F5" s="2">
        <v>76</v>
      </c>
      <c r="G5" s="2"/>
      <c r="H5" s="2"/>
      <c r="I5" s="2"/>
      <c r="J5" s="2"/>
      <c r="K5" s="2">
        <f>SUM(L5:Z5)</f>
        <v>76</v>
      </c>
      <c r="L5" s="2"/>
      <c r="M5" s="2"/>
      <c r="N5" s="2">
        <v>57</v>
      </c>
      <c r="O5" s="2"/>
      <c r="P5" s="2"/>
      <c r="Q5" s="2">
        <v>19</v>
      </c>
      <c r="R5" s="2"/>
      <c r="S5" s="2"/>
      <c r="T5" s="2"/>
      <c r="U5" s="2"/>
      <c r="V5" s="2"/>
      <c r="W5" s="2"/>
      <c r="X5" s="2"/>
      <c r="Y5" s="2"/>
      <c r="Z5" s="2"/>
    </row>
    <row r="6" spans="1:26">
      <c r="A6" s="23" t="s">
        <v>59</v>
      </c>
      <c r="B6" s="23"/>
      <c r="C6" s="23"/>
      <c r="D6" s="2">
        <f t="shared" ref="D6" si="1">SUM(E6:J6)</f>
        <v>50226</v>
      </c>
      <c r="E6" s="2">
        <f>SUM(E7:E10)</f>
        <v>0</v>
      </c>
      <c r="F6" s="2">
        <f t="shared" ref="F6:J6" si="2">SUM(F7:F10)</f>
        <v>0</v>
      </c>
      <c r="G6" s="2">
        <f t="shared" si="2"/>
        <v>0</v>
      </c>
      <c r="H6" s="2">
        <f t="shared" si="2"/>
        <v>0</v>
      </c>
      <c r="I6" s="2">
        <f t="shared" si="2"/>
        <v>70</v>
      </c>
      <c r="J6" s="2">
        <f t="shared" si="2"/>
        <v>50156</v>
      </c>
      <c r="K6" s="2">
        <f t="shared" ref="K6" si="3">SUM(K7:K10)</f>
        <v>55526</v>
      </c>
      <c r="L6" s="2">
        <f t="shared" ref="L6" si="4">SUM(L7:L10)</f>
        <v>47980</v>
      </c>
      <c r="M6" s="2">
        <f t="shared" ref="M6" si="5">SUM(M7:M10)</f>
        <v>1709</v>
      </c>
      <c r="N6" s="2">
        <f t="shared" ref="N6" si="6">SUM(N7:N10)</f>
        <v>0</v>
      </c>
      <c r="O6" s="2">
        <f t="shared" ref="O6" si="7">SUM(O7:O10)</f>
        <v>0</v>
      </c>
      <c r="P6" s="2">
        <f t="shared" ref="P6" si="8">SUM(P7:P10)</f>
        <v>0</v>
      </c>
      <c r="Q6" s="2">
        <f t="shared" ref="Q6" si="9">SUM(Q7:Q10)</f>
        <v>0</v>
      </c>
      <c r="R6" s="2">
        <f t="shared" ref="R6" si="10">SUM(R7:R10)</f>
        <v>0</v>
      </c>
      <c r="S6" s="2">
        <f t="shared" ref="S6" si="11">SUM(S7:S10)</f>
        <v>0</v>
      </c>
      <c r="T6" s="2">
        <f t="shared" ref="T6" si="12">SUM(T7:T10)</f>
        <v>5837</v>
      </c>
      <c r="U6" s="2">
        <f t="shared" ref="U6" si="13">SUM(U7:U10)</f>
        <v>0</v>
      </c>
      <c r="V6" s="2">
        <f t="shared" ref="V6" si="14">SUM(V7:V10)</f>
        <v>0</v>
      </c>
      <c r="W6" s="2">
        <f t="shared" ref="W6" si="15">SUM(W7:W10)</f>
        <v>0</v>
      </c>
      <c r="X6" s="2">
        <f t="shared" ref="X6" si="16">SUM(X7:X10)</f>
        <v>0</v>
      </c>
      <c r="Y6" s="2">
        <f t="shared" ref="Y6" si="17">SUM(Y7:Y10)</f>
        <v>0</v>
      </c>
      <c r="Z6" s="2">
        <f t="shared" ref="Z6" si="18">SUM(Z7:Z10)</f>
        <v>0</v>
      </c>
    </row>
    <row r="7" spans="1:26">
      <c r="A7" s="30" t="s">
        <v>41</v>
      </c>
      <c r="B7" s="20" t="s">
        <v>42</v>
      </c>
      <c r="C7" s="24">
        <v>15</v>
      </c>
      <c r="D7" s="2">
        <f t="shared" si="0"/>
        <v>47980</v>
      </c>
      <c r="E7" s="14"/>
      <c r="F7" s="14"/>
      <c r="G7" s="14"/>
      <c r="H7" s="14"/>
      <c r="I7" s="14"/>
      <c r="J7" s="14">
        <v>47980</v>
      </c>
      <c r="K7" s="2">
        <f t="shared" ref="K7:K19" si="19">SUM(L7:Z7)</f>
        <v>47980</v>
      </c>
      <c r="L7" s="14">
        <v>47980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6.25">
      <c r="A8" s="30" t="s">
        <v>44</v>
      </c>
      <c r="B8" s="20" t="s">
        <v>45</v>
      </c>
      <c r="C8" s="24">
        <v>25</v>
      </c>
      <c r="D8" s="2">
        <f t="shared" si="0"/>
        <v>70</v>
      </c>
      <c r="E8" s="14"/>
      <c r="F8" s="14"/>
      <c r="G8" s="14"/>
      <c r="H8" s="14"/>
      <c r="I8" s="14">
        <v>70</v>
      </c>
      <c r="J8" s="14"/>
      <c r="K8" s="2">
        <f t="shared" si="19"/>
        <v>70</v>
      </c>
      <c r="L8" s="14"/>
      <c r="M8" s="14"/>
      <c r="N8" s="14"/>
      <c r="O8" s="14"/>
      <c r="P8" s="14"/>
      <c r="Q8" s="14"/>
      <c r="R8" s="14"/>
      <c r="S8" s="14"/>
      <c r="T8" s="14">
        <v>70</v>
      </c>
      <c r="U8" s="14"/>
      <c r="V8" s="14"/>
      <c r="W8" s="14"/>
      <c r="X8" s="14"/>
      <c r="Y8" s="14"/>
      <c r="Z8" s="14"/>
    </row>
    <row r="9" spans="1:26">
      <c r="A9" s="30" t="s">
        <v>47</v>
      </c>
      <c r="B9" s="20" t="s">
        <v>48</v>
      </c>
      <c r="C9" s="24">
        <v>25</v>
      </c>
      <c r="D9" s="2">
        <f t="shared" si="0"/>
        <v>2176</v>
      </c>
      <c r="E9" s="14"/>
      <c r="F9" s="14"/>
      <c r="G9" s="14"/>
      <c r="H9" s="14"/>
      <c r="I9" s="14"/>
      <c r="J9" s="14">
        <v>2176</v>
      </c>
      <c r="K9" s="2">
        <f t="shared" si="19"/>
        <v>2176</v>
      </c>
      <c r="L9" s="14"/>
      <c r="M9" s="14">
        <v>1709</v>
      </c>
      <c r="N9" s="14"/>
      <c r="O9" s="14"/>
      <c r="P9" s="14"/>
      <c r="Q9" s="14"/>
      <c r="R9" s="14"/>
      <c r="S9" s="14"/>
      <c r="T9" s="14">
        <v>467</v>
      </c>
      <c r="U9" s="14"/>
      <c r="V9" s="14"/>
      <c r="W9" s="14"/>
      <c r="X9" s="14"/>
      <c r="Y9" s="14"/>
      <c r="Z9" s="14"/>
    </row>
    <row r="10" spans="1:26">
      <c r="A10" s="30" t="s">
        <v>51</v>
      </c>
      <c r="B10" s="20" t="s">
        <v>4</v>
      </c>
      <c r="C10" s="24">
        <v>25</v>
      </c>
      <c r="D10" s="2">
        <f t="shared" si="0"/>
        <v>0</v>
      </c>
      <c r="E10" s="14"/>
      <c r="F10" s="14"/>
      <c r="G10" s="14"/>
      <c r="H10" s="14"/>
      <c r="I10" s="14"/>
      <c r="J10" s="14"/>
      <c r="K10" s="2">
        <f t="shared" si="19"/>
        <v>5300</v>
      </c>
      <c r="L10" s="14"/>
      <c r="M10" s="14"/>
      <c r="N10" s="14"/>
      <c r="O10" s="14"/>
      <c r="P10" s="14"/>
      <c r="Q10" s="14"/>
      <c r="R10" s="14"/>
      <c r="S10" s="14"/>
      <c r="T10" s="14">
        <v>5300</v>
      </c>
      <c r="U10" s="14"/>
      <c r="V10" s="14"/>
      <c r="W10" s="14"/>
      <c r="X10" s="14"/>
      <c r="Y10" s="14"/>
      <c r="Z10" s="14"/>
    </row>
    <row r="11" spans="1:26" s="16" customFormat="1">
      <c r="A11" s="23" t="s">
        <v>54</v>
      </c>
      <c r="B11" s="24"/>
      <c r="C11" s="24"/>
      <c r="D11" s="33">
        <f t="shared" si="0"/>
        <v>184648.8</v>
      </c>
      <c r="E11" s="2"/>
      <c r="F11" s="2"/>
      <c r="G11" s="33">
        <v>184648.8</v>
      </c>
      <c r="H11" s="2"/>
      <c r="I11" s="2"/>
      <c r="J11" s="2"/>
      <c r="K11" s="2">
        <f t="shared" si="19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6" customFormat="1">
      <c r="A12" s="25" t="s">
        <v>52</v>
      </c>
      <c r="B12" s="20" t="s">
        <v>8</v>
      </c>
      <c r="C12" s="24">
        <v>21</v>
      </c>
      <c r="D12" s="2">
        <f t="shared" si="0"/>
        <v>0</v>
      </c>
      <c r="E12" s="14"/>
      <c r="F12" s="14"/>
      <c r="G12" s="14"/>
      <c r="H12" s="14"/>
      <c r="I12" s="14"/>
      <c r="J12" s="14"/>
      <c r="K12" s="2">
        <f t="shared" si="19"/>
        <v>36000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>
        <v>36000</v>
      </c>
    </row>
    <row r="13" spans="1:26" s="16" customFormat="1">
      <c r="A13" s="24" t="s">
        <v>53</v>
      </c>
      <c r="B13" s="20" t="s">
        <v>6</v>
      </c>
      <c r="C13" s="24">
        <v>21</v>
      </c>
      <c r="D13" s="2">
        <f t="shared" si="0"/>
        <v>0</v>
      </c>
      <c r="E13" s="14"/>
      <c r="F13" s="14"/>
      <c r="G13" s="14"/>
      <c r="H13" s="14"/>
      <c r="I13" s="14"/>
      <c r="J13" s="14"/>
      <c r="K13" s="33">
        <f t="shared" si="19"/>
        <v>2467.1999999999998</v>
      </c>
      <c r="L13" s="14"/>
      <c r="M13" s="14"/>
      <c r="N13" s="14"/>
      <c r="O13" s="34">
        <v>1841.2</v>
      </c>
      <c r="P13" s="14"/>
      <c r="Q13" s="34">
        <v>626</v>
      </c>
      <c r="R13" s="14"/>
      <c r="S13" s="14"/>
      <c r="T13" s="14"/>
      <c r="U13" s="14"/>
      <c r="V13" s="14"/>
      <c r="W13" s="14"/>
      <c r="X13" s="14"/>
      <c r="Y13" s="14"/>
      <c r="Z13" s="14"/>
    </row>
    <row r="14" spans="1:26" s="16" customFormat="1">
      <c r="A14" s="24" t="s">
        <v>55</v>
      </c>
      <c r="B14" s="20" t="s">
        <v>6</v>
      </c>
      <c r="C14" s="24">
        <v>21</v>
      </c>
      <c r="D14" s="2">
        <f t="shared" si="0"/>
        <v>0</v>
      </c>
      <c r="E14" s="14"/>
      <c r="F14" s="14"/>
      <c r="G14" s="14"/>
      <c r="H14" s="14"/>
      <c r="I14" s="14"/>
      <c r="J14" s="14"/>
      <c r="K14" s="33">
        <f t="shared" si="19"/>
        <v>11513.6</v>
      </c>
      <c r="L14" s="14"/>
      <c r="M14" s="14"/>
      <c r="N14" s="14"/>
      <c r="O14" s="34">
        <v>8592.2000000000007</v>
      </c>
      <c r="P14" s="14"/>
      <c r="Q14" s="34">
        <v>2921.4</v>
      </c>
      <c r="R14" s="14"/>
      <c r="S14" s="14"/>
      <c r="T14" s="14"/>
      <c r="U14" s="14"/>
      <c r="V14" s="14"/>
      <c r="W14" s="14"/>
      <c r="X14" s="14"/>
      <c r="Y14" s="14"/>
      <c r="Z14" s="14"/>
    </row>
    <row r="15" spans="1:26" s="16" customFormat="1">
      <c r="A15" s="24" t="s">
        <v>16</v>
      </c>
      <c r="B15" s="20" t="s">
        <v>6</v>
      </c>
      <c r="C15" s="24">
        <v>21</v>
      </c>
      <c r="D15" s="2">
        <f t="shared" si="0"/>
        <v>0</v>
      </c>
      <c r="E15" s="14"/>
      <c r="F15" s="14"/>
      <c r="G15" s="14"/>
      <c r="H15" s="14"/>
      <c r="I15" s="14"/>
      <c r="J15" s="14"/>
      <c r="K15" s="33">
        <f t="shared" si="19"/>
        <v>133845.6</v>
      </c>
      <c r="L15" s="14"/>
      <c r="M15" s="14"/>
      <c r="N15" s="14"/>
      <c r="O15" s="34">
        <v>99884.800000000003</v>
      </c>
      <c r="P15" s="14"/>
      <c r="Q15" s="34">
        <v>33960.800000000003</v>
      </c>
      <c r="R15" s="14"/>
      <c r="S15" s="14"/>
      <c r="T15" s="14"/>
      <c r="U15" s="14"/>
      <c r="V15" s="14"/>
      <c r="W15" s="14"/>
      <c r="X15" s="14"/>
      <c r="Y15" s="14"/>
      <c r="Z15" s="14"/>
    </row>
    <row r="16" spans="1:26" s="16" customFormat="1">
      <c r="A16" s="24" t="s">
        <v>56</v>
      </c>
      <c r="B16" s="20" t="s">
        <v>6</v>
      </c>
      <c r="C16" s="24">
        <v>21</v>
      </c>
      <c r="D16" s="2">
        <f t="shared" si="0"/>
        <v>0</v>
      </c>
      <c r="E16" s="14"/>
      <c r="F16" s="14"/>
      <c r="G16" s="14"/>
      <c r="H16" s="14"/>
      <c r="I16" s="14"/>
      <c r="J16" s="14"/>
      <c r="K16" s="33">
        <f t="shared" si="19"/>
        <v>822.40000000000009</v>
      </c>
      <c r="L16" s="14"/>
      <c r="M16" s="14"/>
      <c r="N16" s="14"/>
      <c r="O16" s="34">
        <v>613.70000000000005</v>
      </c>
      <c r="P16" s="14"/>
      <c r="Q16" s="34">
        <v>208.7</v>
      </c>
      <c r="R16" s="14"/>
      <c r="S16" s="14"/>
      <c r="T16" s="14"/>
      <c r="U16" s="14"/>
      <c r="V16" s="14"/>
      <c r="W16" s="14"/>
      <c r="X16" s="14"/>
      <c r="Y16" s="14"/>
      <c r="Z16" s="14"/>
    </row>
    <row r="17" spans="1:27" s="16" customFormat="1">
      <c r="A17" s="26" t="s">
        <v>58</v>
      </c>
      <c r="B17" s="23"/>
      <c r="C17" s="23"/>
      <c r="D17" s="2">
        <f>SUM(E17:J17)</f>
        <v>40860</v>
      </c>
      <c r="E17" s="2">
        <f t="shared" ref="E17:J17" si="20">SUM(E18:E19)</f>
        <v>32328</v>
      </c>
      <c r="F17" s="2">
        <f t="shared" si="20"/>
        <v>0</v>
      </c>
      <c r="G17" s="2">
        <f t="shared" si="20"/>
        <v>5513</v>
      </c>
      <c r="H17" s="2">
        <f t="shared" si="20"/>
        <v>3019</v>
      </c>
      <c r="I17" s="2">
        <f t="shared" si="20"/>
        <v>0</v>
      </c>
      <c r="J17" s="2">
        <f t="shared" si="20"/>
        <v>0</v>
      </c>
      <c r="K17" s="2">
        <f t="shared" si="19"/>
        <v>40860</v>
      </c>
      <c r="L17" s="2">
        <f t="shared" ref="L17:Z17" si="21">SUM(L18:L19)</f>
        <v>0</v>
      </c>
      <c r="M17" s="2">
        <f t="shared" si="21"/>
        <v>0</v>
      </c>
      <c r="N17" s="2">
        <f t="shared" si="21"/>
        <v>0</v>
      </c>
      <c r="O17" s="2">
        <f t="shared" si="21"/>
        <v>9837</v>
      </c>
      <c r="P17" s="2">
        <f t="shared" si="21"/>
        <v>7593</v>
      </c>
      <c r="Q17" s="2">
        <f t="shared" si="21"/>
        <v>5928</v>
      </c>
      <c r="R17" s="2">
        <f t="shared" si="21"/>
        <v>1800</v>
      </c>
      <c r="S17" s="2">
        <f t="shared" si="21"/>
        <v>200</v>
      </c>
      <c r="T17" s="2">
        <f t="shared" si="21"/>
        <v>900</v>
      </c>
      <c r="U17" s="2">
        <f t="shared" si="21"/>
        <v>200</v>
      </c>
      <c r="V17" s="2">
        <f t="shared" si="21"/>
        <v>1160</v>
      </c>
      <c r="W17" s="2">
        <f t="shared" si="21"/>
        <v>300</v>
      </c>
      <c r="X17" s="2">
        <f t="shared" si="21"/>
        <v>12622</v>
      </c>
      <c r="Y17" s="2">
        <f t="shared" si="21"/>
        <v>320</v>
      </c>
      <c r="Z17" s="2">
        <f t="shared" si="21"/>
        <v>0</v>
      </c>
    </row>
    <row r="18" spans="1:27" s="13" customFormat="1" ht="26.25">
      <c r="A18" s="19" t="s">
        <v>31</v>
      </c>
      <c r="B18" s="27" t="s">
        <v>5</v>
      </c>
      <c r="C18" s="24"/>
      <c r="D18" s="2">
        <f t="shared" si="0"/>
        <v>10727</v>
      </c>
      <c r="E18" s="14">
        <f>320+1875</f>
        <v>2195</v>
      </c>
      <c r="F18" s="14"/>
      <c r="G18" s="14">
        <f>4718+795</f>
        <v>5513</v>
      </c>
      <c r="H18" s="14">
        <f>1160+1859</f>
        <v>3019</v>
      </c>
      <c r="I18" s="14"/>
      <c r="J18" s="14"/>
      <c r="K18" s="2">
        <f t="shared" si="19"/>
        <v>10727</v>
      </c>
      <c r="L18" s="14"/>
      <c r="M18" s="14"/>
      <c r="N18" s="14"/>
      <c r="O18" s="14">
        <v>1387</v>
      </c>
      <c r="P18" s="14">
        <v>593</v>
      </c>
      <c r="Q18" s="14">
        <f>472+202</f>
        <v>674</v>
      </c>
      <c r="R18" s="14"/>
      <c r="S18" s="14"/>
      <c r="T18" s="14"/>
      <c r="U18" s="14"/>
      <c r="V18" s="14">
        <v>1160</v>
      </c>
      <c r="W18" s="14"/>
      <c r="X18" s="14">
        <f>4718+1875</f>
        <v>6593</v>
      </c>
      <c r="Y18" s="14">
        <v>320</v>
      </c>
      <c r="Z18" s="14"/>
    </row>
    <row r="19" spans="1:27" s="13" customFormat="1" ht="26.25">
      <c r="A19" s="19" t="s">
        <v>33</v>
      </c>
      <c r="B19" s="27" t="s">
        <v>7</v>
      </c>
      <c r="C19" s="24"/>
      <c r="D19" s="2">
        <f t="shared" si="0"/>
        <v>30133</v>
      </c>
      <c r="E19" s="14">
        <v>30133</v>
      </c>
      <c r="F19" s="14"/>
      <c r="G19" s="14"/>
      <c r="H19" s="14"/>
      <c r="I19" s="14"/>
      <c r="J19" s="14"/>
      <c r="K19" s="2">
        <f t="shared" si="19"/>
        <v>30133</v>
      </c>
      <c r="L19" s="14"/>
      <c r="M19" s="14"/>
      <c r="N19" s="14"/>
      <c r="O19" s="14">
        <v>8450</v>
      </c>
      <c r="P19" s="14">
        <v>7000</v>
      </c>
      <c r="Q19" s="14">
        <v>5254</v>
      </c>
      <c r="R19" s="14">
        <v>1800</v>
      </c>
      <c r="S19" s="14">
        <v>200</v>
      </c>
      <c r="T19" s="14">
        <v>900</v>
      </c>
      <c r="U19" s="14">
        <v>200</v>
      </c>
      <c r="V19" s="14"/>
      <c r="W19" s="14">
        <v>300</v>
      </c>
      <c r="X19" s="14">
        <v>6029</v>
      </c>
      <c r="Y19" s="14"/>
      <c r="Z19" s="14"/>
    </row>
    <row r="20" spans="1:27">
      <c r="A20" s="26" t="s">
        <v>57</v>
      </c>
      <c r="B20" s="23"/>
      <c r="C20" s="23"/>
      <c r="D20" s="2">
        <f t="shared" si="0"/>
        <v>275810.8</v>
      </c>
      <c r="E20" s="2">
        <f>SUM(E5,E6,E11,E17)</f>
        <v>32328</v>
      </c>
      <c r="F20" s="2">
        <f t="shared" ref="F20:J20" si="22">SUM(F5,F6,F11,F17)</f>
        <v>76</v>
      </c>
      <c r="G20" s="2">
        <f t="shared" si="22"/>
        <v>190161.8</v>
      </c>
      <c r="H20" s="2">
        <f t="shared" si="22"/>
        <v>3019</v>
      </c>
      <c r="I20" s="2">
        <f t="shared" si="22"/>
        <v>70</v>
      </c>
      <c r="J20" s="2">
        <f t="shared" si="22"/>
        <v>50156</v>
      </c>
      <c r="K20" s="2">
        <f>SUM(K5,K6,K11:K17)</f>
        <v>281110.80000000005</v>
      </c>
      <c r="L20" s="2">
        <f t="shared" ref="L20:Z20" si="23">SUM(L5,L6,L11:L17)</f>
        <v>47980</v>
      </c>
      <c r="M20" s="2">
        <f t="shared" si="23"/>
        <v>1709</v>
      </c>
      <c r="N20" s="2">
        <f t="shared" si="23"/>
        <v>57</v>
      </c>
      <c r="O20" s="2">
        <f t="shared" si="23"/>
        <v>120768.90000000001</v>
      </c>
      <c r="P20" s="2">
        <f t="shared" si="23"/>
        <v>7593</v>
      </c>
      <c r="Q20" s="2">
        <f t="shared" si="23"/>
        <v>43663.9</v>
      </c>
      <c r="R20" s="2">
        <f t="shared" si="23"/>
        <v>1800</v>
      </c>
      <c r="S20" s="2">
        <f t="shared" si="23"/>
        <v>200</v>
      </c>
      <c r="T20" s="2">
        <f t="shared" si="23"/>
        <v>6737</v>
      </c>
      <c r="U20" s="2">
        <f t="shared" si="23"/>
        <v>200</v>
      </c>
      <c r="V20" s="2">
        <f t="shared" si="23"/>
        <v>1160</v>
      </c>
      <c r="W20" s="2">
        <f t="shared" si="23"/>
        <v>300</v>
      </c>
      <c r="X20" s="2">
        <f t="shared" si="23"/>
        <v>12622</v>
      </c>
      <c r="Y20" s="2">
        <f t="shared" si="23"/>
        <v>320</v>
      </c>
      <c r="Z20" s="2">
        <f t="shared" si="23"/>
        <v>36000</v>
      </c>
    </row>
    <row r="21" spans="1:27" ht="6.75" customHeight="1">
      <c r="A21" s="28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7">
      <c r="A22" s="15" t="s">
        <v>60</v>
      </c>
      <c r="AA22" s="3"/>
    </row>
    <row r="23" spans="1:27">
      <c r="A23" s="15"/>
      <c r="AA23" s="3"/>
    </row>
    <row r="24" spans="1:27">
      <c r="A24" s="1" t="s">
        <v>9</v>
      </c>
      <c r="B24" s="1"/>
      <c r="C24" s="1"/>
      <c r="AA24" s="3"/>
    </row>
    <row r="25" spans="1:27">
      <c r="A25" s="1"/>
      <c r="B25" s="1"/>
      <c r="C25" s="1"/>
      <c r="AA25" s="3"/>
    </row>
    <row r="26" spans="1:27">
      <c r="A26" s="12" t="s">
        <v>23</v>
      </c>
      <c r="B26" s="12"/>
      <c r="C26" s="12"/>
    </row>
    <row r="27" spans="1:27">
      <c r="A27" s="12" t="s">
        <v>24</v>
      </c>
      <c r="B27" s="12"/>
      <c r="C27" s="12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
Tartu Linnavalitsuse 10.06.2014. a 
korralduse nr 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2014-06-06T05:00:38Z</dcterms:modified>
</cp:coreProperties>
</file>