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341" windowWidth="11490" windowHeight="10350" tabRatio="91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<sst xmlns="http://schemas.openxmlformats.org/spreadsheetml/2006/main" count="230" uniqueCount="133">
  <si>
    <t>TULUD</t>
  </si>
  <si>
    <t>Maksud</t>
  </si>
  <si>
    <t>Toetused</t>
  </si>
  <si>
    <t>TEGEVUSKULUD</t>
  </si>
  <si>
    <t>Üldised valitsussektori teenused</t>
  </si>
  <si>
    <t>Majandus</t>
  </si>
  <si>
    <t>Haridus</t>
  </si>
  <si>
    <t>Sotsiaalne kaitse</t>
  </si>
  <si>
    <t>TEGEVUSTULEM</t>
  </si>
  <si>
    <t>FINANTSEERIMISTEHINGUD</t>
  </si>
  <si>
    <t>EELARVE KOGUMAHT</t>
  </si>
  <si>
    <t>finantseerimis-
eelarve</t>
  </si>
  <si>
    <t>kokku</t>
  </si>
  <si>
    <t xml:space="preserve">   Füüsilise isiku tulumaks</t>
  </si>
  <si>
    <t>K U L U D KOKKU</t>
  </si>
  <si>
    <t xml:space="preserve">        linnavarade 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</si>
  <si>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</si>
  <si>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</si>
  <si>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</si>
  <si>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</si>
  <si>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</si>
  <si>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</si>
  <si>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</si>
  <si>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</si>
  <si>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>investeeringud</t>
  </si>
  <si>
    <t>LINNAKANTSELEI</t>
  </si>
  <si>
    <t>2.1</t>
  </si>
  <si>
    <t>01112</t>
  </si>
  <si>
    <t>09110</t>
  </si>
  <si>
    <t>09220</t>
  </si>
  <si>
    <t>Gümnaasiumid</t>
  </si>
  <si>
    <t>3.1</t>
  </si>
  <si>
    <t>3.2</t>
  </si>
  <si>
    <t>HARIDUSOSAKOND</t>
  </si>
  <si>
    <t>Spordibaasid</t>
  </si>
  <si>
    <t>08102</t>
  </si>
  <si>
    <t>SOTSIAALABI OSAKOND</t>
  </si>
  <si>
    <t>Muu perede ja laste sotsiaalne 
kaitse</t>
  </si>
  <si>
    <t>LINNAMAJANDUSE OSAKOND</t>
  </si>
  <si>
    <t>LINNAVARADE OSAKOND</t>
  </si>
  <si>
    <t>2.3</t>
  </si>
  <si>
    <t>3.4</t>
  </si>
  <si>
    <t>Lasteaiad</t>
  </si>
  <si>
    <t>T U L U B A A S</t>
  </si>
  <si>
    <t>1.1</t>
  </si>
  <si>
    <t>1.1.1.</t>
  </si>
  <si>
    <t xml:space="preserve">   Toetused põhivara soetuseks </t>
  </si>
  <si>
    <t xml:space="preserve">   Mittesihtotstarbelised toetused</t>
  </si>
  <si>
    <t>2.7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</si>
  <si>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</si>
  <si>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</si>
  <si>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</si>
  <si>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</si>
  <si>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</si>
  <si>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</si>
  <si>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</si>
  <si>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3.4.1</t>
  </si>
  <si>
    <t>3.4.1.1</t>
  </si>
  <si>
    <t xml:space="preserve">TULUD </t>
  </si>
  <si>
    <t>2</t>
  </si>
  <si>
    <t xml:space="preserve">LINNA TULUBAAS  </t>
  </si>
  <si>
    <t>3.3</t>
  </si>
  <si>
    <t>3.3.1</t>
  </si>
  <si>
    <t>3.3.1.1</t>
  </si>
  <si>
    <t>3.3.2</t>
  </si>
  <si>
    <t>3.3.2.1</t>
  </si>
  <si>
    <t>Muu puuetega isikute sotsiaalne kaitse</t>
  </si>
  <si>
    <t>Puuetega isikute hoolekande asutused</t>
  </si>
  <si>
    <t>Linnakantselei</t>
  </si>
  <si>
    <t>tuh kr</t>
  </si>
  <si>
    <t>jrk
nr</t>
  </si>
  <si>
    <t>Vaba aeg ja kultuur</t>
  </si>
  <si>
    <t>INVESTEERINGUD</t>
  </si>
  <si>
    <t>Finantseerimisallikad</t>
  </si>
  <si>
    <t>Kokku</t>
  </si>
  <si>
    <t>linn</t>
  </si>
  <si>
    <t>Investeeringud</t>
  </si>
  <si>
    <t>Vabaaeg ja kultuur</t>
  </si>
  <si>
    <t>Investeeringud kasutajate, objektide ja finantseerimisallikate lõikes</t>
  </si>
  <si>
    <t xml:space="preserve">   Lasteaiad</t>
  </si>
  <si>
    <t xml:space="preserve">   Gümnaasiumid</t>
  </si>
  <si>
    <t>Projekteerimine</t>
  </si>
  <si>
    <t xml:space="preserve">   Spordibaasid</t>
  </si>
  <si>
    <t xml:space="preserve"> Linna teed, tänavad ja sillad</t>
  </si>
  <si>
    <t>Tänavate rekonstrueerimine, ehitus</t>
  </si>
  <si>
    <t>Ida ringtee</t>
  </si>
  <si>
    <t>Vabaaeg, kultuur</t>
  </si>
  <si>
    <t>Tamme staadioni tribüünihoone</t>
  </si>
  <si>
    <t>Muude sotsiaalsete riskirühmade kaitse</t>
  </si>
  <si>
    <t>Toetused tegevuskuludeks</t>
  </si>
  <si>
    <t>.</t>
  </si>
  <si>
    <t xml:space="preserve">Emajõe ja Väike-Emajõe </t>
  </si>
  <si>
    <t xml:space="preserve">LA Midrimaa (Vanemuise 28)  </t>
  </si>
  <si>
    <t>Tartu linna 2010. A</t>
  </si>
  <si>
    <t>Tartu Descartes`i Lütseumi B-korpuse katusekatte vahetus</t>
  </si>
  <si>
    <t>Lisa 4
jrk nr</t>
  </si>
  <si>
    <t xml:space="preserve">        investeeringud </t>
  </si>
  <si>
    <t xml:space="preserve">   sh:  linnakantselei</t>
  </si>
  <si>
    <t xml:space="preserve">   sh:  linnamajanduse osakond</t>
  </si>
  <si>
    <t xml:space="preserve">   sh: linnavarade osakond</t>
  </si>
  <si>
    <t xml:space="preserve">   sh: haridusosakond</t>
  </si>
  <si>
    <t xml:space="preserve">    sh: sotsiaalabi osakond</t>
  </si>
  <si>
    <t>LISAEELARVE</t>
  </si>
  <si>
    <t>Tartu linna 2010. a lisaeelarve</t>
  </si>
  <si>
    <t xml:space="preserve">Tartu linna 2010. a lisaeelarve </t>
  </si>
  <si>
    <t>Tartu linna 2010. a lisaeelarve tulude ja kulude jaotus</t>
  </si>
  <si>
    <r>
      <t>Tartu linna 2010. a lisaeelarve investeeringud
valdkondade ja finantseerimisallikate lõikes</t>
    </r>
    <r>
      <rPr>
        <b/>
        <sz val="10"/>
        <rFont val="Arial"/>
        <family val="2"/>
      </rPr>
      <t xml:space="preserve">  (tuh krooni)</t>
    </r>
  </si>
  <si>
    <t>1.2</t>
  </si>
  <si>
    <t>1.2.1</t>
  </si>
  <si>
    <t>1.2.2</t>
  </si>
  <si>
    <t>2.2</t>
  </si>
  <si>
    <t>Keskkonnakaitse</t>
  </si>
  <si>
    <t>2.4</t>
  </si>
  <si>
    <t>Elamu- ja kommunaalmajandus</t>
  </si>
  <si>
    <t xml:space="preserve">   sh:  investeeringud </t>
  </si>
  <si>
    <t xml:space="preserve">   sh:  tegevuskulud</t>
  </si>
  <si>
    <t>05600</t>
  </si>
  <si>
    <t>Muu keskkonnakaitse</t>
  </si>
  <si>
    <t>06602</t>
  </si>
  <si>
    <t>Kalmistud</t>
  </si>
  <si>
    <t>3.4.2</t>
  </si>
  <si>
    <t>3.4.2.1</t>
  </si>
  <si>
    <t>3.5</t>
  </si>
  <si>
    <t>3.5.1</t>
  </si>
  <si>
    <t>3.5.1.1</t>
  </si>
  <si>
    <t>3.5.1.2</t>
  </si>
  <si>
    <t>3.5.1.3</t>
  </si>
  <si>
    <t>2.5</t>
  </si>
  <si>
    <t>2.6</t>
  </si>
  <si>
    <t>3.5.1.4</t>
  </si>
  <si>
    <t>3.4.2.2</t>
  </si>
  <si>
    <t xml:space="preserve">   Aasta alguse jääk</t>
  </si>
  <si>
    <t>Aasta alguse jääk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</si>
</sst>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16" fontId="6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6" fillId="0" borderId="2" xfId="0" applyFont="1" applyBorder="1" applyAlignment="1" quotePrefix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6" fontId="6" fillId="0" borderId="2" xfId="0" applyNumberFormat="1" applyFont="1" applyBorder="1" applyAlignment="1" quotePrefix="1">
      <alignment horizontal="left"/>
    </xf>
    <xf numFmtId="0" fontId="10" fillId="0" borderId="2" xfId="0" applyFont="1" applyBorder="1" applyAlignment="1" quotePrefix="1">
      <alignment horizontal="right"/>
    </xf>
    <xf numFmtId="0" fontId="10" fillId="0" borderId="2" xfId="0" applyFont="1" applyBorder="1" applyAlignment="1" quotePrefix="1">
      <alignment horizontal="lef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6" fontId="7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0" borderId="0" xfId="0" applyFill="1" applyBorder="1" applyAlignment="1">
      <alignment/>
    </xf>
    <xf numFmtId="0" fontId="12" fillId="0" borderId="2" xfId="0" applyFont="1" applyFill="1" applyBorder="1" applyAlignment="1">
      <alignment/>
    </xf>
    <xf numFmtId="174" fontId="12" fillId="0" borderId="5" xfId="0" applyNumberFormat="1" applyFont="1" applyFill="1" applyBorder="1" applyAlignment="1">
      <alignment/>
    </xf>
    <xf numFmtId="174" fontId="1" fillId="0" borderId="6" xfId="0" applyNumberFormat="1" applyFont="1" applyFill="1" applyBorder="1" applyAlignment="1">
      <alignment/>
    </xf>
    <xf numFmtId="174" fontId="12" fillId="0" borderId="6" xfId="0" applyNumberFormat="1" applyFont="1" applyFill="1" applyBorder="1" applyAlignment="1">
      <alignment/>
    </xf>
    <xf numFmtId="174" fontId="1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49" fontId="11" fillId="0" borderId="7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74" fontId="0" fillId="0" borderId="0" xfId="0" applyNumberFormat="1" applyFill="1" applyAlignment="1">
      <alignment/>
    </xf>
    <xf numFmtId="49" fontId="11" fillId="0" borderId="7" xfId="0" applyNumberFormat="1" applyFont="1" applyFill="1" applyBorder="1" applyAlignment="1" quotePrefix="1">
      <alignment/>
    </xf>
    <xf numFmtId="174" fontId="12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11" fillId="0" borderId="2" xfId="0" applyNumberFormat="1" applyFont="1" applyFill="1" applyBorder="1" applyAlignment="1">
      <alignment wrapText="1"/>
    </xf>
    <xf numFmtId="174" fontId="6" fillId="0" borderId="2" xfId="0" applyNumberFormat="1" applyFont="1" applyFill="1" applyBorder="1" applyAlignment="1">
      <alignment/>
    </xf>
    <xf numFmtId="174" fontId="7" fillId="0" borderId="3" xfId="0" applyNumberFormat="1" applyFont="1" applyBorder="1" applyAlignment="1">
      <alignment/>
    </xf>
    <xf numFmtId="174" fontId="7" fillId="0" borderId="4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10" fillId="0" borderId="2" xfId="0" applyNumberFormat="1" applyFont="1" applyBorder="1" applyAlignment="1">
      <alignment/>
    </xf>
    <xf numFmtId="174" fontId="1" fillId="0" borderId="2" xfId="0" applyNumberFormat="1" applyFont="1" applyFill="1" applyBorder="1" applyAlignment="1">
      <alignment/>
    </xf>
    <xf numFmtId="174" fontId="7" fillId="0" borderId="2" xfId="0" applyNumberFormat="1" applyFont="1" applyFill="1" applyBorder="1" applyAlignment="1">
      <alignment/>
    </xf>
    <xf numFmtId="174" fontId="12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1" fillId="0" borderId="2" xfId="0" applyNumberFormat="1" applyFont="1" applyFill="1" applyBorder="1" applyAlignment="1">
      <alignment/>
    </xf>
    <xf numFmtId="174" fontId="12" fillId="0" borderId="2" xfId="0" applyNumberFormat="1" applyFont="1" applyFill="1" applyBorder="1" applyAlignment="1">
      <alignment/>
    </xf>
    <xf numFmtId="174" fontId="11" fillId="0" borderId="2" xfId="0" applyNumberFormat="1" applyFont="1" applyFill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12" fillId="0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74" fontId="12" fillId="0" borderId="8" xfId="0" applyNumberFormat="1" applyFont="1" applyFill="1" applyBorder="1" applyAlignment="1">
      <alignment horizontal="center"/>
    </xf>
    <xf numFmtId="174" fontId="12" fillId="0" borderId="4" xfId="0" applyNumberFormat="1" applyFont="1" applyFill="1" applyBorder="1" applyAlignment="1">
      <alignment horizontal="center"/>
    </xf>
    <xf numFmtId="174" fontId="12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0.57421875" style="0" customWidth="1"/>
    <col min="2" max="2" width="18.57421875" style="7" customWidth="1"/>
    <col min="4" max="4" width="12.7109375" style="0" bestFit="1" customWidth="1"/>
  </cols>
  <sheetData>
    <row r="1" spans="1:2" ht="15.75">
      <c r="A1" s="92" t="s">
        <v>93</v>
      </c>
      <c r="B1" s="92"/>
    </row>
    <row r="2" spans="1:2" ht="15.75">
      <c r="A2" s="92" t="s">
        <v>102</v>
      </c>
      <c r="B2" s="92"/>
    </row>
    <row r="3" ht="12.75">
      <c r="B3" s="39" t="s">
        <v>69</v>
      </c>
    </row>
    <row r="4" spans="1:2" ht="14.25">
      <c r="A4" s="9" t="s">
        <v>0</v>
      </c>
      <c r="B4" s="73">
        <f>SUM(B5:B6)</f>
        <v>-10909.8</v>
      </c>
    </row>
    <row r="5" spans="1:2" ht="15">
      <c r="A5" s="10" t="s">
        <v>1</v>
      </c>
      <c r="B5" s="74">
        <f>SUM('lisa 2 (Tulubaas)'!D6)</f>
        <v>-20000</v>
      </c>
    </row>
    <row r="6" spans="1:2" ht="15">
      <c r="A6" s="10" t="s">
        <v>2</v>
      </c>
      <c r="B6" s="74">
        <f>SUM('lisa 2 (Tulubaas)'!D8)</f>
        <v>9090.2</v>
      </c>
    </row>
    <row r="7" spans="1:2" ht="15">
      <c r="A7" s="10"/>
      <c r="B7" s="74"/>
    </row>
    <row r="8" spans="1:2" ht="14.25">
      <c r="A8" s="9" t="s">
        <v>3</v>
      </c>
      <c r="B8" s="73">
        <f>SUM(B9,B12:B13)</f>
        <v>590.4</v>
      </c>
    </row>
    <row r="9" spans="1:2" ht="15">
      <c r="A9" s="10" t="s">
        <v>4</v>
      </c>
      <c r="B9" s="74">
        <f>'lisa 4 (tulude,kulude jaotus)'!D13</f>
        <v>300.4</v>
      </c>
    </row>
    <row r="10" spans="1:2" ht="15">
      <c r="A10" s="10" t="s">
        <v>111</v>
      </c>
      <c r="B10" s="74">
        <f>'lisa 4 (tulude,kulude jaotus)'!E45</f>
        <v>-65</v>
      </c>
    </row>
    <row r="11" spans="1:2" ht="15">
      <c r="A11" s="10" t="s">
        <v>113</v>
      </c>
      <c r="B11" s="74">
        <f>'lisa 4 (tulude,kulude jaotus)'!E53</f>
        <v>65</v>
      </c>
    </row>
    <row r="12" spans="1:2" ht="15">
      <c r="A12" s="10" t="s">
        <v>6</v>
      </c>
      <c r="B12" s="74">
        <f>'lisa 4 (tulude,kulude jaotus)'!D26</f>
        <v>290</v>
      </c>
    </row>
    <row r="13" spans="1:2" ht="15">
      <c r="A13" s="10" t="s">
        <v>7</v>
      </c>
      <c r="B13" s="74">
        <f>'lisa 4 (tulude,kulude jaotus)'!D86</f>
        <v>0</v>
      </c>
    </row>
    <row r="14" spans="1:2" ht="15">
      <c r="A14" s="10"/>
      <c r="B14" s="74"/>
    </row>
    <row r="15" spans="1:4" ht="14.25">
      <c r="A15" s="9" t="s">
        <v>72</v>
      </c>
      <c r="B15" s="73">
        <f>SUM(B16:B18)</f>
        <v>1875.7</v>
      </c>
      <c r="D15" s="7"/>
    </row>
    <row r="16" spans="1:2" ht="15">
      <c r="A16" s="10" t="s">
        <v>5</v>
      </c>
      <c r="B16" s="74">
        <f>'lisa5(investeeringud)'!D6</f>
        <v>0</v>
      </c>
    </row>
    <row r="17" spans="1:2" ht="15">
      <c r="A17" s="10" t="s">
        <v>71</v>
      </c>
      <c r="B17" s="74">
        <f>'lisa5(investeeringud)'!D7</f>
        <v>35.7</v>
      </c>
    </row>
    <row r="18" spans="1:2" ht="15">
      <c r="A18" s="10" t="s">
        <v>6</v>
      </c>
      <c r="B18" s="74">
        <f>'lisa5(investeeringud)'!D8</f>
        <v>1840</v>
      </c>
    </row>
    <row r="19" spans="1:2" ht="15">
      <c r="A19" s="10"/>
      <c r="B19" s="74"/>
    </row>
    <row r="20" spans="1:2" ht="14.25">
      <c r="A20" s="9" t="s">
        <v>8</v>
      </c>
      <c r="B20" s="73">
        <f>B4-B8-B15</f>
        <v>-13375.9</v>
      </c>
    </row>
    <row r="21" spans="1:4" ht="15">
      <c r="A21" s="10"/>
      <c r="B21" s="74"/>
      <c r="D21" s="36"/>
    </row>
    <row r="22" spans="1:2" ht="14.25">
      <c r="A22" s="9" t="s">
        <v>9</v>
      </c>
      <c r="B22" s="73">
        <f>SUM(B23:B23)</f>
        <v>13375.9</v>
      </c>
    </row>
    <row r="23" spans="1:2" ht="15">
      <c r="A23" s="10" t="s">
        <v>132</v>
      </c>
      <c r="B23" s="74">
        <f>'lisa 2 (Tulubaas)'!D12</f>
        <v>13375.9</v>
      </c>
    </row>
    <row r="24" spans="1:2" ht="15">
      <c r="A24" s="10"/>
      <c r="B24" s="74"/>
    </row>
    <row r="25" spans="1:2" ht="14.25">
      <c r="A25" s="9" t="s">
        <v>10</v>
      </c>
      <c r="B25" s="73">
        <f>B4+B23</f>
        <v>2466.1000000000004</v>
      </c>
    </row>
    <row r="26" ht="12.75">
      <c r="B26" s="38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...05.2010. a määruse
nr ....juurde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Zeros="0" workbookViewId="0" topLeftCell="A1">
      <selection activeCell="B21" sqref="A21:B21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7" bestFit="1" customWidth="1"/>
    <col min="4" max="4" width="12.57421875" style="7" customWidth="1"/>
    <col min="5" max="6" width="9.140625" style="8" customWidth="1"/>
  </cols>
  <sheetData>
    <row r="1" spans="2:4" ht="15.75">
      <c r="B1" s="92" t="s">
        <v>103</v>
      </c>
      <c r="C1" s="92"/>
      <c r="D1" s="92"/>
    </row>
    <row r="2" spans="2:4" ht="15.75">
      <c r="B2" s="92" t="s">
        <v>43</v>
      </c>
      <c r="C2" s="92"/>
      <c r="D2" s="92"/>
    </row>
    <row r="3" ht="12.75">
      <c r="D3" s="39" t="s">
        <v>69</v>
      </c>
    </row>
    <row r="4" spans="1:4" ht="25.5" customHeight="1">
      <c r="A4" s="1"/>
      <c r="B4" s="1"/>
      <c r="C4" s="5" t="s">
        <v>11</v>
      </c>
      <c r="D4" s="6" t="s">
        <v>12</v>
      </c>
    </row>
    <row r="5" spans="1:4" ht="14.25">
      <c r="A5" s="11">
        <v>1</v>
      </c>
      <c r="B5" s="17" t="s">
        <v>58</v>
      </c>
      <c r="C5" s="71">
        <f>SUM(C6,C8)</f>
        <v>-10909.8</v>
      </c>
      <c r="D5" s="72">
        <f aca="true" t="shared" si="0" ref="D5:D13">SUM(C5:C5)</f>
        <v>-10909.8</v>
      </c>
    </row>
    <row r="6" spans="1:4" ht="14.25">
      <c r="A6" s="12" t="s">
        <v>44</v>
      </c>
      <c r="B6" s="9" t="s">
        <v>1</v>
      </c>
      <c r="C6" s="73">
        <f>SUM(C7:C7)</f>
        <v>-20000</v>
      </c>
      <c r="D6" s="73">
        <f t="shared" si="0"/>
        <v>-20000</v>
      </c>
    </row>
    <row r="7" spans="1:4" ht="15">
      <c r="A7" s="13" t="s">
        <v>45</v>
      </c>
      <c r="B7" s="10" t="s">
        <v>13</v>
      </c>
      <c r="C7" s="74">
        <v>-20000</v>
      </c>
      <c r="D7" s="74">
        <f t="shared" si="0"/>
        <v>-20000</v>
      </c>
    </row>
    <row r="8" spans="1:4" ht="14.25">
      <c r="A8" s="14" t="s">
        <v>107</v>
      </c>
      <c r="B8" s="9" t="s">
        <v>2</v>
      </c>
      <c r="C8" s="73">
        <f>SUM(C9:C10)</f>
        <v>9090.2</v>
      </c>
      <c r="D8" s="73">
        <f t="shared" si="0"/>
        <v>9090.2</v>
      </c>
    </row>
    <row r="9" spans="1:4" ht="15">
      <c r="A9" s="13" t="s">
        <v>108</v>
      </c>
      <c r="B9" s="19" t="s">
        <v>46</v>
      </c>
      <c r="C9" s="74">
        <f>-177+4847.1+15.1</f>
        <v>4685.200000000001</v>
      </c>
      <c r="D9" s="74">
        <f t="shared" si="0"/>
        <v>4685.200000000001</v>
      </c>
    </row>
    <row r="10" spans="1:4" ht="15">
      <c r="A10" s="13" t="s">
        <v>109</v>
      </c>
      <c r="B10" s="19" t="s">
        <v>47</v>
      </c>
      <c r="C10" s="74">
        <v>4405</v>
      </c>
      <c r="D10" s="74">
        <f t="shared" si="0"/>
        <v>4405</v>
      </c>
    </row>
    <row r="11" spans="1:4" ht="14.25">
      <c r="A11" s="12" t="s">
        <v>59</v>
      </c>
      <c r="B11" s="9" t="s">
        <v>9</v>
      </c>
      <c r="C11" s="73">
        <f>SUM(C12:C12)</f>
        <v>13375.9</v>
      </c>
      <c r="D11" s="73">
        <f t="shared" si="0"/>
        <v>13375.9</v>
      </c>
    </row>
    <row r="12" spans="1:4" ht="15">
      <c r="A12" s="37" t="s">
        <v>26</v>
      </c>
      <c r="B12" s="10" t="s">
        <v>131</v>
      </c>
      <c r="C12" s="74">
        <v>13375.9</v>
      </c>
      <c r="D12" s="74">
        <f t="shared" si="0"/>
        <v>13375.9</v>
      </c>
    </row>
    <row r="13" spans="1:4" ht="17.25" customHeight="1">
      <c r="A13" s="15"/>
      <c r="B13" s="9" t="s">
        <v>60</v>
      </c>
      <c r="C13" s="73">
        <f>SUM(C11:C11,C5)</f>
        <v>2466.1000000000004</v>
      </c>
      <c r="D13" s="73">
        <f t="shared" si="0"/>
        <v>2466.1000000000004</v>
      </c>
    </row>
  </sheetData>
  <mergeCells count="2">
    <mergeCell ref="B1:D1"/>
    <mergeCell ref="B2:D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...05.2010 a määruse
nr .....juurde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5" sqref="D25:D26"/>
    </sheetView>
  </sheetViews>
  <sheetFormatPr defaultColWidth="9.140625" defaultRowHeight="12.75"/>
  <cols>
    <col min="1" max="1" width="6.00390625" style="3" bestFit="1" customWidth="1"/>
    <col min="2" max="2" width="42.57421875" style="0" customWidth="1"/>
    <col min="3" max="3" width="12.7109375" style="7" bestFit="1" customWidth="1"/>
    <col min="4" max="4" width="12.7109375" style="7" customWidth="1"/>
  </cols>
  <sheetData>
    <row r="1" spans="2:4" ht="15.75">
      <c r="B1" s="92" t="s">
        <v>104</v>
      </c>
      <c r="C1" s="92"/>
      <c r="D1" s="92"/>
    </row>
    <row r="2" spans="2:4" ht="15.75">
      <c r="B2" s="92" t="s">
        <v>49</v>
      </c>
      <c r="C2" s="92"/>
      <c r="D2" s="92"/>
    </row>
    <row r="3" ht="12.75">
      <c r="D3" s="39" t="s">
        <v>69</v>
      </c>
    </row>
    <row r="4" spans="1:4" ht="25.5">
      <c r="A4" s="4"/>
      <c r="B4" s="1"/>
      <c r="C4" s="5" t="s">
        <v>11</v>
      </c>
      <c r="D4" s="6" t="s">
        <v>12</v>
      </c>
    </row>
    <row r="5" spans="1:4" ht="14.25">
      <c r="A5" s="20">
        <v>2</v>
      </c>
      <c r="B5" s="17" t="s">
        <v>14</v>
      </c>
      <c r="C5" s="89">
        <f>SUM(C6,C8,C14,C16,C19)</f>
        <v>2466.1</v>
      </c>
      <c r="D5" s="90">
        <f aca="true" t="shared" si="0" ref="D5:D20">SUM(C5:C5)</f>
        <v>2466.1</v>
      </c>
    </row>
    <row r="6" spans="1:4" ht="14.25">
      <c r="A6" s="21" t="s">
        <v>26</v>
      </c>
      <c r="B6" s="9" t="s">
        <v>4</v>
      </c>
      <c r="C6" s="73">
        <f>SUM(C7:C7)</f>
        <v>300.4</v>
      </c>
      <c r="D6" s="73">
        <f t="shared" si="0"/>
        <v>300.4</v>
      </c>
    </row>
    <row r="7" spans="1:4" ht="15">
      <c r="A7" s="22"/>
      <c r="B7" s="10" t="s">
        <v>97</v>
      </c>
      <c r="C7" s="74">
        <f>'lisa 4 (tulude,kulude jaotus)'!D14</f>
        <v>300.4</v>
      </c>
      <c r="D7" s="74">
        <f t="shared" si="0"/>
        <v>300.4</v>
      </c>
    </row>
    <row r="8" spans="1:4" ht="14.25">
      <c r="A8" s="23" t="s">
        <v>110</v>
      </c>
      <c r="B8" s="9" t="s">
        <v>5</v>
      </c>
      <c r="C8" s="73">
        <f>SUM(C9:C9)</f>
        <v>0</v>
      </c>
      <c r="D8" s="73">
        <f t="shared" si="0"/>
        <v>0</v>
      </c>
    </row>
    <row r="9" spans="1:4" ht="15">
      <c r="A9" s="23"/>
      <c r="B9" s="10" t="s">
        <v>98</v>
      </c>
      <c r="C9" s="74">
        <f>'lisa5(investeeringud)'!C15</f>
        <v>0</v>
      </c>
      <c r="D9" s="74">
        <f t="shared" si="0"/>
        <v>0</v>
      </c>
    </row>
    <row r="10" spans="1:4" ht="14.25">
      <c r="A10" s="23" t="s">
        <v>40</v>
      </c>
      <c r="B10" s="9" t="s">
        <v>111</v>
      </c>
      <c r="C10" s="73">
        <f>SUM(C11)</f>
        <v>-65</v>
      </c>
      <c r="D10" s="73">
        <f t="shared" si="0"/>
        <v>-65</v>
      </c>
    </row>
    <row r="11" spans="1:4" ht="15">
      <c r="A11" s="22"/>
      <c r="B11" s="10" t="s">
        <v>98</v>
      </c>
      <c r="C11" s="74">
        <f>SUM('lisa 4 (tulude,kulude jaotus)'!D44)</f>
        <v>-65</v>
      </c>
      <c r="D11" s="74">
        <f t="shared" si="0"/>
        <v>-65</v>
      </c>
    </row>
    <row r="12" spans="1:4" ht="14.25">
      <c r="A12" s="23" t="s">
        <v>112</v>
      </c>
      <c r="B12" s="9" t="s">
        <v>113</v>
      </c>
      <c r="C12" s="73">
        <f>SUM(C13)</f>
        <v>65</v>
      </c>
      <c r="D12" s="73">
        <f t="shared" si="0"/>
        <v>65</v>
      </c>
    </row>
    <row r="13" spans="1:4" ht="15">
      <c r="A13" s="22"/>
      <c r="B13" s="10" t="s">
        <v>98</v>
      </c>
      <c r="C13" s="74">
        <f>SUM('lisa 4 (tulude,kulude jaotus)'!D52)</f>
        <v>65</v>
      </c>
      <c r="D13" s="74">
        <f t="shared" si="0"/>
        <v>65</v>
      </c>
    </row>
    <row r="14" spans="1:4" ht="14.25">
      <c r="A14" s="23" t="s">
        <v>127</v>
      </c>
      <c r="B14" s="9" t="s">
        <v>71</v>
      </c>
      <c r="C14" s="73">
        <f>SUM(C15:C15)</f>
        <v>35.7</v>
      </c>
      <c r="D14" s="73">
        <f t="shared" si="0"/>
        <v>35.7</v>
      </c>
    </row>
    <row r="15" spans="1:4" ht="15">
      <c r="A15" s="22"/>
      <c r="B15" s="10" t="s">
        <v>99</v>
      </c>
      <c r="C15" s="74">
        <f>'lisa 4 (tulude,kulude jaotus)'!D60</f>
        <v>35.7</v>
      </c>
      <c r="D15" s="74">
        <f t="shared" si="0"/>
        <v>35.7</v>
      </c>
    </row>
    <row r="16" spans="1:4" ht="14.25">
      <c r="A16" s="23" t="s">
        <v>128</v>
      </c>
      <c r="B16" s="9" t="s">
        <v>6</v>
      </c>
      <c r="C16" s="73">
        <f>SUM(C17:C18)</f>
        <v>2130</v>
      </c>
      <c r="D16" s="73">
        <f t="shared" si="0"/>
        <v>2130</v>
      </c>
    </row>
    <row r="17" spans="1:4" ht="15">
      <c r="A17" s="22"/>
      <c r="B17" s="10" t="s">
        <v>100</v>
      </c>
      <c r="C17" s="74">
        <f>'lisa 4 (tulude,kulude jaotus)'!D27</f>
        <v>290</v>
      </c>
      <c r="D17" s="74">
        <f t="shared" si="0"/>
        <v>290</v>
      </c>
    </row>
    <row r="18" spans="1:4" ht="15">
      <c r="A18" s="22"/>
      <c r="B18" s="10" t="s">
        <v>15</v>
      </c>
      <c r="C18" s="74">
        <f>'lisa 4 (tulude,kulude jaotus)'!D68</f>
        <v>1840</v>
      </c>
      <c r="D18" s="74">
        <f t="shared" si="0"/>
        <v>1840</v>
      </c>
    </row>
    <row r="19" spans="1:4" ht="14.25">
      <c r="A19" s="23" t="s">
        <v>48</v>
      </c>
      <c r="B19" s="9" t="s">
        <v>7</v>
      </c>
      <c r="C19" s="73">
        <f>SUM(C20:C20)</f>
        <v>0</v>
      </c>
      <c r="D19" s="73">
        <f t="shared" si="0"/>
        <v>0</v>
      </c>
    </row>
    <row r="20" spans="1:4" ht="15">
      <c r="A20" s="22"/>
      <c r="B20" s="10" t="s">
        <v>101</v>
      </c>
      <c r="C20" s="74">
        <f>'lisa 4 (tulude,kulude jaotus)'!D87</f>
        <v>0</v>
      </c>
      <c r="D20" s="74">
        <f t="shared" si="0"/>
        <v>0</v>
      </c>
    </row>
  </sheetData>
  <mergeCells count="2">
    <mergeCell ref="B1:D1"/>
    <mergeCell ref="B2:D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...05.2010.a määruse
 nr ...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showZeros="0" workbookViewId="0" topLeftCell="A1">
      <selection activeCell="G20" sqref="G20"/>
    </sheetView>
  </sheetViews>
  <sheetFormatPr defaultColWidth="9.140625" defaultRowHeight="12.75"/>
  <cols>
    <col min="1" max="1" width="7.57421875" style="3" customWidth="1"/>
    <col min="2" max="2" width="6.57421875" style="2" bestFit="1" customWidth="1"/>
    <col min="3" max="3" width="38.57421875" style="41" customWidth="1"/>
    <col min="4" max="4" width="13.421875" style="7" bestFit="1" customWidth="1"/>
    <col min="5" max="5" width="10.7109375" style="7" bestFit="1" customWidth="1"/>
    <col min="6" max="6" width="10.00390625" style="0" bestFit="1" customWidth="1"/>
    <col min="7" max="7" width="11.140625" style="0" bestFit="1" customWidth="1"/>
    <col min="10" max="10" width="8.28125" style="0" customWidth="1"/>
  </cols>
  <sheetData>
    <row r="1" spans="1:5" ht="15.75">
      <c r="A1" s="92" t="s">
        <v>105</v>
      </c>
      <c r="B1" s="92"/>
      <c r="C1" s="92"/>
      <c r="D1" s="92"/>
      <c r="E1" s="92"/>
    </row>
    <row r="2" spans="1:5" ht="15.75">
      <c r="A2" s="92" t="s">
        <v>50</v>
      </c>
      <c r="B2" s="92"/>
      <c r="C2" s="92"/>
      <c r="D2" s="92"/>
      <c r="E2" s="92"/>
    </row>
    <row r="3" ht="12.75">
      <c r="E3" s="39" t="s">
        <v>69</v>
      </c>
    </row>
    <row r="4" spans="1:5" ht="30">
      <c r="A4" s="40" t="s">
        <v>70</v>
      </c>
      <c r="B4" s="32" t="s">
        <v>19</v>
      </c>
      <c r="C4" s="42" t="s">
        <v>16</v>
      </c>
      <c r="D4" s="33" t="s">
        <v>11</v>
      </c>
      <c r="E4" s="34" t="s">
        <v>12</v>
      </c>
    </row>
    <row r="5" spans="1:5" ht="15">
      <c r="A5" s="24"/>
      <c r="B5" s="25"/>
      <c r="C5" s="43" t="s">
        <v>51</v>
      </c>
      <c r="D5" s="77">
        <f>D11+D24+D56+D84</f>
        <v>2466.1</v>
      </c>
      <c r="E5" s="77">
        <f>SUM(D5:D5)</f>
        <v>2466.1</v>
      </c>
    </row>
    <row r="6" spans="1:5" ht="15">
      <c r="A6" s="22"/>
      <c r="B6" s="26"/>
      <c r="C6" s="19" t="s">
        <v>17</v>
      </c>
      <c r="D6" s="78">
        <f>SUM(D7:D8)</f>
        <v>2466.1</v>
      </c>
      <c r="E6" s="79">
        <f>SUM(D6:D6)</f>
        <v>2466.1</v>
      </c>
    </row>
    <row r="7" spans="1:5" ht="15">
      <c r="A7" s="22"/>
      <c r="B7" s="26"/>
      <c r="C7" s="19" t="s">
        <v>18</v>
      </c>
      <c r="D7" s="79">
        <f>D13+D26+D86</f>
        <v>590.4</v>
      </c>
      <c r="E7" s="79">
        <f>SUM(D7:D7)</f>
        <v>590.4</v>
      </c>
    </row>
    <row r="8" spans="1:5" ht="15">
      <c r="A8" s="22"/>
      <c r="B8" s="26"/>
      <c r="C8" s="19" t="s">
        <v>96</v>
      </c>
      <c r="D8" s="79">
        <f>D58</f>
        <v>1875.7</v>
      </c>
      <c r="E8" s="79">
        <f>SUM(D8:D8)</f>
        <v>1875.7</v>
      </c>
    </row>
    <row r="9" spans="1:5" ht="7.5" customHeight="1">
      <c r="A9" s="22"/>
      <c r="B9" s="26"/>
      <c r="C9" s="19"/>
      <c r="D9" s="79"/>
      <c r="E9" s="79"/>
    </row>
    <row r="10" spans="1:5" ht="14.25">
      <c r="A10" s="29" t="s">
        <v>31</v>
      </c>
      <c r="B10" s="27"/>
      <c r="C10" s="35" t="s">
        <v>25</v>
      </c>
      <c r="D10" s="80"/>
      <c r="E10" s="80"/>
    </row>
    <row r="11" spans="1:5" ht="14.25">
      <c r="A11" s="28"/>
      <c r="B11" s="27"/>
      <c r="C11" s="35" t="s">
        <v>20</v>
      </c>
      <c r="D11" s="80">
        <f>SUM(D16)</f>
        <v>300.4</v>
      </c>
      <c r="E11" s="80">
        <f>SUM(D11:D11)</f>
        <v>300.4</v>
      </c>
    </row>
    <row r="12" spans="1:5" ht="14.25">
      <c r="A12" s="28"/>
      <c r="B12" s="27"/>
      <c r="C12" s="35" t="s">
        <v>21</v>
      </c>
      <c r="D12" s="80">
        <f>SUM(D13:D13)</f>
        <v>300.4</v>
      </c>
      <c r="E12" s="80">
        <f>SUM(D12:D12)</f>
        <v>300.4</v>
      </c>
    </row>
    <row r="13" spans="1:5" ht="15">
      <c r="A13" s="22"/>
      <c r="B13" s="26"/>
      <c r="C13" s="19" t="s">
        <v>18</v>
      </c>
      <c r="D13" s="79">
        <f>SUM(D21)</f>
        <v>300.4</v>
      </c>
      <c r="E13" s="79">
        <f>SUM(D13:D13)</f>
        <v>300.4</v>
      </c>
    </row>
    <row r="14" spans="1:5" ht="14.25">
      <c r="A14" s="16" t="s">
        <v>52</v>
      </c>
      <c r="B14" s="26"/>
      <c r="C14" s="35" t="s">
        <v>4</v>
      </c>
      <c r="D14" s="80">
        <f>SUM(D20)</f>
        <v>300.4</v>
      </c>
      <c r="E14" s="80">
        <f>SUM(D14:D14)</f>
        <v>300.4</v>
      </c>
    </row>
    <row r="15" spans="1:5" ht="15">
      <c r="A15" s="31" t="s">
        <v>53</v>
      </c>
      <c r="B15" s="30" t="s">
        <v>27</v>
      </c>
      <c r="C15" s="18" t="s">
        <v>68</v>
      </c>
      <c r="D15" s="81"/>
      <c r="E15" s="81"/>
    </row>
    <row r="16" spans="1:5" ht="14.25">
      <c r="A16" s="22"/>
      <c r="B16" s="26"/>
      <c r="C16" s="35" t="s">
        <v>20</v>
      </c>
      <c r="D16" s="80">
        <f>SUM(D17:D18)</f>
        <v>300.4</v>
      </c>
      <c r="E16" s="80">
        <f>SUM(D16:D16)</f>
        <v>300.4</v>
      </c>
    </row>
    <row r="17" spans="1:5" ht="15">
      <c r="A17" s="22"/>
      <c r="B17" s="26"/>
      <c r="C17" s="19" t="s">
        <v>22</v>
      </c>
      <c r="D17" s="79">
        <f>SUM(D20)</f>
        <v>300.4</v>
      </c>
      <c r="E17" s="79">
        <f>SUM(D17:D17)</f>
        <v>300.4</v>
      </c>
    </row>
    <row r="18" spans="1:5" ht="15">
      <c r="A18" s="22"/>
      <c r="B18" s="26"/>
      <c r="C18" s="19" t="s">
        <v>89</v>
      </c>
      <c r="D18" s="79"/>
      <c r="E18" s="79">
        <f>SUM(D18:D18)</f>
        <v>0</v>
      </c>
    </row>
    <row r="19" spans="1:5" ht="15">
      <c r="A19" s="22"/>
      <c r="B19" s="26"/>
      <c r="C19" s="19"/>
      <c r="D19" s="79"/>
      <c r="E19" s="79"/>
    </row>
    <row r="20" spans="1:5" ht="14.25">
      <c r="A20" s="22"/>
      <c r="B20" s="26"/>
      <c r="C20" s="35" t="s">
        <v>21</v>
      </c>
      <c r="D20" s="80">
        <f>SUM(D21:D21)</f>
        <v>300.4</v>
      </c>
      <c r="E20" s="80">
        <f>SUM(D20:D20)</f>
        <v>300.4</v>
      </c>
    </row>
    <row r="21" spans="1:5" ht="15">
      <c r="A21" s="22"/>
      <c r="B21" s="26"/>
      <c r="C21" s="19" t="s">
        <v>23</v>
      </c>
      <c r="D21" s="79">
        <v>300.4</v>
      </c>
      <c r="E21" s="79">
        <f>SUM(D21:D21)</f>
        <v>300.4</v>
      </c>
    </row>
    <row r="22" spans="1:5" ht="15">
      <c r="A22" s="22"/>
      <c r="B22" s="26"/>
      <c r="C22" s="19"/>
      <c r="D22" s="79"/>
      <c r="E22" s="79"/>
    </row>
    <row r="23" spans="1:5" ht="14.25">
      <c r="A23" s="16" t="s">
        <v>32</v>
      </c>
      <c r="B23" s="27"/>
      <c r="C23" s="35" t="s">
        <v>33</v>
      </c>
      <c r="D23" s="79"/>
      <c r="E23" s="79"/>
    </row>
    <row r="24" spans="1:5" ht="14.25">
      <c r="A24" s="23"/>
      <c r="B24" s="26"/>
      <c r="C24" s="35" t="s">
        <v>20</v>
      </c>
      <c r="D24" s="80">
        <f>SUM(D29)</f>
        <v>290</v>
      </c>
      <c r="E24" s="80">
        <f>SUM(D24:D24)</f>
        <v>290</v>
      </c>
    </row>
    <row r="25" spans="1:5" ht="14.25">
      <c r="A25" s="23"/>
      <c r="B25" s="26"/>
      <c r="C25" s="35" t="s">
        <v>21</v>
      </c>
      <c r="D25" s="80">
        <f>SUM(D26:D26)</f>
        <v>290</v>
      </c>
      <c r="E25" s="80">
        <f>SUM(D25:D25)</f>
        <v>290</v>
      </c>
    </row>
    <row r="26" spans="1:5" ht="15">
      <c r="A26" s="23"/>
      <c r="B26" s="26"/>
      <c r="C26" s="19" t="s">
        <v>18</v>
      </c>
      <c r="D26" s="79">
        <f>SUM(D33)</f>
        <v>290</v>
      </c>
      <c r="E26" s="79">
        <f>SUM(D26:D26)</f>
        <v>290</v>
      </c>
    </row>
    <row r="27" spans="1:5" ht="14.25">
      <c r="A27" s="16" t="s">
        <v>54</v>
      </c>
      <c r="B27" s="27"/>
      <c r="C27" s="35" t="s">
        <v>6</v>
      </c>
      <c r="D27" s="80">
        <f>SUM(D32)</f>
        <v>290</v>
      </c>
      <c r="E27" s="80">
        <f>SUM(D27:D27)</f>
        <v>290</v>
      </c>
    </row>
    <row r="28" spans="1:5" ht="15">
      <c r="A28" s="31" t="s">
        <v>55</v>
      </c>
      <c r="B28" s="30" t="s">
        <v>29</v>
      </c>
      <c r="C28" s="18" t="s">
        <v>30</v>
      </c>
      <c r="D28" s="81"/>
      <c r="E28" s="81"/>
    </row>
    <row r="29" spans="1:5" ht="14.25">
      <c r="A29" s="22"/>
      <c r="B29" s="26"/>
      <c r="C29" s="35" t="s">
        <v>20</v>
      </c>
      <c r="D29" s="80">
        <f>SUM(D30)</f>
        <v>290</v>
      </c>
      <c r="E29" s="80">
        <f>SUM(D29:D29)</f>
        <v>290</v>
      </c>
    </row>
    <row r="30" spans="1:5" ht="15">
      <c r="A30" s="22"/>
      <c r="B30" s="26"/>
      <c r="C30" s="19" t="s">
        <v>22</v>
      </c>
      <c r="D30" s="79">
        <f>SUM(D32)</f>
        <v>290</v>
      </c>
      <c r="E30" s="79">
        <f>SUM(D30:D30)</f>
        <v>290</v>
      </c>
    </row>
    <row r="31" spans="1:5" ht="15">
      <c r="A31" s="22"/>
      <c r="B31" s="26"/>
      <c r="C31" s="19"/>
      <c r="D31" s="79"/>
      <c r="E31" s="79"/>
    </row>
    <row r="32" spans="1:5" ht="14.25">
      <c r="A32" s="22"/>
      <c r="B32" s="26"/>
      <c r="C32" s="35" t="s">
        <v>21</v>
      </c>
      <c r="D32" s="80">
        <f>SUM(D33:D33)</f>
        <v>290</v>
      </c>
      <c r="E32" s="80">
        <f>SUM(D32:D32)</f>
        <v>290</v>
      </c>
    </row>
    <row r="33" spans="1:5" ht="15">
      <c r="A33" s="22"/>
      <c r="B33" s="26"/>
      <c r="C33" s="19" t="s">
        <v>23</v>
      </c>
      <c r="D33" s="79">
        <v>290</v>
      </c>
      <c r="E33" s="79">
        <f>SUM(D33:D33)</f>
        <v>290</v>
      </c>
    </row>
    <row r="34" spans="1:5" ht="15">
      <c r="A34" s="22"/>
      <c r="B34" s="26"/>
      <c r="C34" s="19"/>
      <c r="D34" s="79"/>
      <c r="E34" s="79"/>
    </row>
    <row r="35" spans="1:5" ht="14.25">
      <c r="A35" s="16" t="s">
        <v>61</v>
      </c>
      <c r="B35" s="27"/>
      <c r="C35" s="35" t="s">
        <v>38</v>
      </c>
      <c r="D35" s="79"/>
      <c r="E35" s="79"/>
    </row>
    <row r="36" spans="1:5" ht="14.25">
      <c r="A36" s="23"/>
      <c r="B36" s="26"/>
      <c r="C36" s="35" t="s">
        <v>20</v>
      </c>
      <c r="D36" s="80">
        <f>D41+D49</f>
        <v>0</v>
      </c>
      <c r="E36" s="80">
        <f>SUM(D36:D36)</f>
        <v>0</v>
      </c>
    </row>
    <row r="37" spans="1:5" ht="14.25">
      <c r="A37" s="23"/>
      <c r="B37" s="26"/>
      <c r="C37" s="35" t="s">
        <v>21</v>
      </c>
      <c r="D37" s="80">
        <f>SUM(D38:D38)</f>
        <v>0</v>
      </c>
      <c r="E37" s="80">
        <f>SUM(D37:D37)</f>
        <v>0</v>
      </c>
    </row>
    <row r="38" spans="1:5" ht="15">
      <c r="A38" s="23"/>
      <c r="B38" s="26"/>
      <c r="C38" s="19" t="s">
        <v>115</v>
      </c>
      <c r="D38" s="79">
        <f>SUM(D45,D53,)</f>
        <v>0</v>
      </c>
      <c r="E38" s="79">
        <f>SUM(D38:D38)</f>
        <v>0</v>
      </c>
    </row>
    <row r="39" spans="1:5" ht="14.25">
      <c r="A39" s="16" t="s">
        <v>62</v>
      </c>
      <c r="B39" s="27"/>
      <c r="C39" s="35" t="s">
        <v>111</v>
      </c>
      <c r="D39" s="80">
        <f>SUM(D44)</f>
        <v>-65</v>
      </c>
      <c r="E39" s="80">
        <f>SUM(D39:D39)</f>
        <v>-65</v>
      </c>
    </row>
    <row r="40" spans="1:5" ht="15">
      <c r="A40" s="31" t="s">
        <v>63</v>
      </c>
      <c r="B40" s="30" t="s">
        <v>116</v>
      </c>
      <c r="C40" s="18" t="s">
        <v>117</v>
      </c>
      <c r="D40" s="81"/>
      <c r="E40" s="81"/>
    </row>
    <row r="41" spans="1:5" ht="14.25">
      <c r="A41" s="22"/>
      <c r="B41" s="26"/>
      <c r="C41" s="35" t="s">
        <v>20</v>
      </c>
      <c r="D41" s="80">
        <f>SUM(D42:D42)</f>
        <v>-65</v>
      </c>
      <c r="E41" s="80">
        <f>SUM(D41:D41)</f>
        <v>-65</v>
      </c>
    </row>
    <row r="42" spans="1:5" ht="15">
      <c r="A42" s="22"/>
      <c r="B42" s="26"/>
      <c r="C42" s="19" t="s">
        <v>22</v>
      </c>
      <c r="D42" s="79">
        <f>SUM(D44)</f>
        <v>-65</v>
      </c>
      <c r="E42" s="79">
        <f>SUM(D42:D42)</f>
        <v>-65</v>
      </c>
    </row>
    <row r="43" spans="1:5" ht="15">
      <c r="A43" s="22"/>
      <c r="B43" s="26"/>
      <c r="C43" s="19"/>
      <c r="D43" s="79"/>
      <c r="E43" s="79"/>
    </row>
    <row r="44" spans="1:5" ht="14.25">
      <c r="A44" s="22"/>
      <c r="B44" s="26"/>
      <c r="C44" s="35" t="s">
        <v>21</v>
      </c>
      <c r="D44" s="80">
        <f>SUM(D45:D45)</f>
        <v>-65</v>
      </c>
      <c r="E44" s="80">
        <f>SUM(D44:D44)</f>
        <v>-65</v>
      </c>
    </row>
    <row r="45" spans="1:5" ht="15">
      <c r="A45" s="22"/>
      <c r="B45" s="26"/>
      <c r="C45" s="19" t="s">
        <v>23</v>
      </c>
      <c r="D45" s="79">
        <v>-65</v>
      </c>
      <c r="E45" s="79">
        <f>SUM(D45:D45)</f>
        <v>-65</v>
      </c>
    </row>
    <row r="46" spans="1:5" ht="14.25">
      <c r="A46" s="16"/>
      <c r="B46" s="27"/>
      <c r="C46" s="35"/>
      <c r="D46" s="80"/>
      <c r="E46" s="80"/>
    </row>
    <row r="47" spans="1:5" ht="14.25">
      <c r="A47" s="16" t="s">
        <v>64</v>
      </c>
      <c r="B47" s="27"/>
      <c r="C47" s="35" t="s">
        <v>113</v>
      </c>
      <c r="D47" s="80">
        <f>SUM(D52)</f>
        <v>65</v>
      </c>
      <c r="E47" s="80">
        <f>SUM(D47:D47)</f>
        <v>65</v>
      </c>
    </row>
    <row r="48" spans="1:5" ht="15">
      <c r="A48" s="31" t="s">
        <v>65</v>
      </c>
      <c r="B48" s="30" t="s">
        <v>118</v>
      </c>
      <c r="C48" s="18" t="s">
        <v>119</v>
      </c>
      <c r="D48" s="81"/>
      <c r="E48" s="81"/>
    </row>
    <row r="49" spans="1:5" ht="14.25">
      <c r="A49" s="22"/>
      <c r="B49" s="26"/>
      <c r="C49" s="35" t="s">
        <v>20</v>
      </c>
      <c r="D49" s="80">
        <f>SUM(D50:D50)</f>
        <v>65</v>
      </c>
      <c r="E49" s="80">
        <f>SUM(D49:D49)</f>
        <v>65</v>
      </c>
    </row>
    <row r="50" spans="1:5" ht="15">
      <c r="A50" s="22"/>
      <c r="B50" s="26"/>
      <c r="C50" s="19" t="s">
        <v>22</v>
      </c>
      <c r="D50" s="79">
        <f>SUM(D52)</f>
        <v>65</v>
      </c>
      <c r="E50" s="79">
        <f>SUM(D50:D50)</f>
        <v>65</v>
      </c>
    </row>
    <row r="51" spans="1:5" ht="15">
      <c r="A51" s="22"/>
      <c r="B51" s="26"/>
      <c r="C51" s="19"/>
      <c r="D51" s="79"/>
      <c r="E51" s="79"/>
    </row>
    <row r="52" spans="1:5" ht="14.25">
      <c r="A52" s="22"/>
      <c r="B52" s="26"/>
      <c r="C52" s="35" t="s">
        <v>21</v>
      </c>
      <c r="D52" s="80">
        <f>SUM(D53:D53)</f>
        <v>65</v>
      </c>
      <c r="E52" s="80">
        <f>SUM(D52:D52)</f>
        <v>65</v>
      </c>
    </row>
    <row r="53" spans="1:5" ht="15">
      <c r="A53" s="22"/>
      <c r="B53" s="26"/>
      <c r="C53" s="19" t="s">
        <v>23</v>
      </c>
      <c r="D53" s="79">
        <v>65</v>
      </c>
      <c r="E53" s="79">
        <f>SUM(D53:D53)</f>
        <v>65</v>
      </c>
    </row>
    <row r="54" spans="1:5" ht="15">
      <c r="A54" s="22"/>
      <c r="B54" s="26"/>
      <c r="C54" s="19"/>
      <c r="D54" s="79"/>
      <c r="E54" s="79"/>
    </row>
    <row r="55" spans="1:5" ht="14.25">
      <c r="A55" s="16" t="s">
        <v>41</v>
      </c>
      <c r="B55" s="27"/>
      <c r="C55" s="35" t="s">
        <v>39</v>
      </c>
      <c r="D55" s="79"/>
      <c r="E55" s="79"/>
    </row>
    <row r="56" spans="1:5" ht="14.25">
      <c r="A56" s="23"/>
      <c r="B56" s="26"/>
      <c r="C56" s="35" t="s">
        <v>20</v>
      </c>
      <c r="D56" s="80">
        <f>SUM(D62,D70,D77)</f>
        <v>1875.7</v>
      </c>
      <c r="E56" s="80">
        <f>SUM(D56:D56)</f>
        <v>1875.7</v>
      </c>
    </row>
    <row r="57" spans="1:5" ht="14.25">
      <c r="A57" s="23"/>
      <c r="B57" s="26"/>
      <c r="C57" s="35" t="s">
        <v>21</v>
      </c>
      <c r="D57" s="80">
        <f>SUM(D58:D58)</f>
        <v>1875.7</v>
      </c>
      <c r="E57" s="80">
        <f>SUM(D57:D57)</f>
        <v>1875.7</v>
      </c>
    </row>
    <row r="58" spans="1:5" ht="15">
      <c r="A58" s="23"/>
      <c r="B58" s="26"/>
      <c r="C58" s="19" t="s">
        <v>114</v>
      </c>
      <c r="D58" s="79">
        <f>SUM(D66,D74,D81)</f>
        <v>1875.7</v>
      </c>
      <c r="E58" s="79">
        <f>SUM(D58:D58)</f>
        <v>1875.7</v>
      </c>
    </row>
    <row r="59" spans="1:5" ht="15">
      <c r="A59" s="22"/>
      <c r="B59" s="26"/>
      <c r="C59" s="19"/>
      <c r="D59" s="79"/>
      <c r="E59" s="79"/>
    </row>
    <row r="60" spans="1:5" ht="14.25">
      <c r="A60" s="16" t="s">
        <v>56</v>
      </c>
      <c r="B60" s="27"/>
      <c r="C60" s="35" t="s">
        <v>71</v>
      </c>
      <c r="D60" s="80">
        <f>D65</f>
        <v>35.7</v>
      </c>
      <c r="E60" s="80">
        <f>SUM(D60:D60)</f>
        <v>35.7</v>
      </c>
    </row>
    <row r="61" spans="1:5" ht="15">
      <c r="A61" s="31" t="s">
        <v>57</v>
      </c>
      <c r="B61" s="30" t="s">
        <v>35</v>
      </c>
      <c r="C61" s="18" t="s">
        <v>34</v>
      </c>
      <c r="D61" s="81"/>
      <c r="E61" s="81"/>
    </row>
    <row r="62" spans="1:5" ht="14.25">
      <c r="A62" s="22"/>
      <c r="B62" s="26"/>
      <c r="C62" s="35" t="s">
        <v>20</v>
      </c>
      <c r="D62" s="80">
        <f>SUM(D63:D63)</f>
        <v>35.7</v>
      </c>
      <c r="E62" s="80">
        <f>SUM(D62:D62)</f>
        <v>35.7</v>
      </c>
    </row>
    <row r="63" spans="1:5" ht="15">
      <c r="A63" s="22"/>
      <c r="B63" s="26"/>
      <c r="C63" s="19" t="s">
        <v>22</v>
      </c>
      <c r="D63" s="79">
        <f>SUM(D65)</f>
        <v>35.7</v>
      </c>
      <c r="E63" s="79">
        <f>SUM(D63:D63)</f>
        <v>35.7</v>
      </c>
    </row>
    <row r="64" spans="1:5" ht="15">
      <c r="A64" s="22"/>
      <c r="B64" s="26"/>
      <c r="C64" s="19"/>
      <c r="D64" s="79"/>
      <c r="E64" s="79"/>
    </row>
    <row r="65" spans="1:5" ht="14.25">
      <c r="A65" s="22"/>
      <c r="B65" s="26"/>
      <c r="C65" s="35" t="s">
        <v>21</v>
      </c>
      <c r="D65" s="80">
        <f>SUM(D66:D66)</f>
        <v>35.7</v>
      </c>
      <c r="E65" s="80">
        <f>SUM(D65:D65)</f>
        <v>35.7</v>
      </c>
    </row>
    <row r="66" spans="1:5" ht="15">
      <c r="A66" s="22"/>
      <c r="B66" s="26"/>
      <c r="C66" s="19" t="s">
        <v>24</v>
      </c>
      <c r="D66" s="79">
        <v>35.7</v>
      </c>
      <c r="E66" s="79">
        <f>SUM(D66:D66)</f>
        <v>35.7</v>
      </c>
    </row>
    <row r="67" spans="1:5" ht="15">
      <c r="A67" s="22"/>
      <c r="B67" s="26"/>
      <c r="C67" s="19"/>
      <c r="D67" s="79"/>
      <c r="E67" s="79"/>
    </row>
    <row r="68" spans="1:5" ht="14.25">
      <c r="A68" s="16" t="s">
        <v>120</v>
      </c>
      <c r="B68" s="27"/>
      <c r="C68" s="35" t="s">
        <v>6</v>
      </c>
      <c r="D68" s="80">
        <f>SUM(D73,D80)</f>
        <v>1840</v>
      </c>
      <c r="E68" s="80">
        <f>SUM(D68:D68)</f>
        <v>1840</v>
      </c>
    </row>
    <row r="69" spans="1:5" ht="15">
      <c r="A69" s="31" t="s">
        <v>121</v>
      </c>
      <c r="B69" s="30" t="s">
        <v>28</v>
      </c>
      <c r="C69" s="18" t="s">
        <v>42</v>
      </c>
      <c r="D69" s="81"/>
      <c r="E69" s="81"/>
    </row>
    <row r="70" spans="1:5" ht="14.25">
      <c r="A70" s="22"/>
      <c r="B70" s="26"/>
      <c r="C70" s="35" t="s">
        <v>20</v>
      </c>
      <c r="D70" s="80">
        <f>SUM(D71:D71)</f>
        <v>1137</v>
      </c>
      <c r="E70" s="80">
        <f>SUM(D70:D70)</f>
        <v>1137</v>
      </c>
    </row>
    <row r="71" spans="1:5" ht="15">
      <c r="A71" s="22"/>
      <c r="B71" s="26"/>
      <c r="C71" s="19" t="s">
        <v>22</v>
      </c>
      <c r="D71" s="79">
        <f>SUM(D73)</f>
        <v>1137</v>
      </c>
      <c r="E71" s="79">
        <f>SUM(D71:D71)</f>
        <v>1137</v>
      </c>
    </row>
    <row r="72" spans="1:5" ht="15">
      <c r="A72" s="22"/>
      <c r="B72" s="26"/>
      <c r="C72" s="19"/>
      <c r="D72" s="79"/>
      <c r="E72" s="79"/>
    </row>
    <row r="73" spans="1:5" ht="14.25">
      <c r="A73" s="22"/>
      <c r="B73" s="26"/>
      <c r="C73" s="35" t="s">
        <v>21</v>
      </c>
      <c r="D73" s="80">
        <f>SUM(D74:D74)</f>
        <v>1137</v>
      </c>
      <c r="E73" s="80">
        <f>SUM(D73:D73)</f>
        <v>1137</v>
      </c>
    </row>
    <row r="74" spans="1:5" ht="15">
      <c r="A74" s="22"/>
      <c r="B74" s="26"/>
      <c r="C74" s="19" t="s">
        <v>24</v>
      </c>
      <c r="D74" s="79">
        <v>1137</v>
      </c>
      <c r="E74" s="79">
        <f>SUM(D74:D74)</f>
        <v>1137</v>
      </c>
    </row>
    <row r="75" spans="1:5" ht="15">
      <c r="A75" s="22"/>
      <c r="B75" s="26"/>
      <c r="C75" s="19"/>
      <c r="D75" s="79"/>
      <c r="E75" s="79"/>
    </row>
    <row r="76" spans="1:5" ht="15">
      <c r="A76" s="31" t="s">
        <v>130</v>
      </c>
      <c r="B76" s="30" t="s">
        <v>29</v>
      </c>
      <c r="C76" s="18" t="s">
        <v>30</v>
      </c>
      <c r="D76" s="81"/>
      <c r="E76" s="81"/>
    </row>
    <row r="77" spans="1:5" ht="14.25">
      <c r="A77" s="22"/>
      <c r="B77" s="26"/>
      <c r="C77" s="35" t="s">
        <v>20</v>
      </c>
      <c r="D77" s="80">
        <f>SUM(D78:D78)</f>
        <v>703</v>
      </c>
      <c r="E77" s="80">
        <f>SUM(D77:D77)</f>
        <v>703</v>
      </c>
    </row>
    <row r="78" spans="1:5" ht="15">
      <c r="A78" s="22"/>
      <c r="B78" s="26"/>
      <c r="C78" s="19" t="s">
        <v>22</v>
      </c>
      <c r="D78" s="79">
        <f>SUM(D80)</f>
        <v>703</v>
      </c>
      <c r="E78" s="79">
        <f>SUM(D78:D78)</f>
        <v>703</v>
      </c>
    </row>
    <row r="79" spans="1:5" ht="15">
      <c r="A79" s="22"/>
      <c r="B79" s="26"/>
      <c r="C79" s="19"/>
      <c r="D79" s="79"/>
      <c r="E79" s="79"/>
    </row>
    <row r="80" spans="1:5" ht="14.25">
      <c r="A80" s="22"/>
      <c r="B80" s="26"/>
      <c r="C80" s="35" t="s">
        <v>21</v>
      </c>
      <c r="D80" s="80">
        <f>SUM(D81:D81)</f>
        <v>703</v>
      </c>
      <c r="E80" s="80">
        <f>SUM(D80:D80)</f>
        <v>703</v>
      </c>
    </row>
    <row r="81" spans="1:5" ht="15">
      <c r="A81" s="22"/>
      <c r="B81" s="26"/>
      <c r="C81" s="19" t="s">
        <v>24</v>
      </c>
      <c r="D81" s="79">
        <v>703</v>
      </c>
      <c r="E81" s="79">
        <f>SUM(D81:D81)</f>
        <v>703</v>
      </c>
    </row>
    <row r="82" spans="1:5" ht="15">
      <c r="A82" s="22"/>
      <c r="B82" s="26"/>
      <c r="C82" s="19"/>
      <c r="D82" s="79"/>
      <c r="E82" s="79"/>
    </row>
    <row r="83" spans="1:5" ht="14.25">
      <c r="A83" s="16" t="s">
        <v>122</v>
      </c>
      <c r="B83" s="27"/>
      <c r="C83" s="35" t="s">
        <v>36</v>
      </c>
      <c r="D83" s="79"/>
      <c r="E83" s="79"/>
    </row>
    <row r="84" spans="1:5" ht="14.25">
      <c r="A84" s="23"/>
      <c r="B84" s="26"/>
      <c r="C84" s="35" t="s">
        <v>20</v>
      </c>
      <c r="D84" s="80">
        <f>SUM(D89,D96,D103,D110)</f>
        <v>0</v>
      </c>
      <c r="E84" s="80">
        <f>SUM(D84:D84)</f>
        <v>0</v>
      </c>
    </row>
    <row r="85" spans="1:5" ht="14.25">
      <c r="A85" s="23"/>
      <c r="B85" s="26"/>
      <c r="C85" s="35" t="s">
        <v>21</v>
      </c>
      <c r="D85" s="80">
        <f>SUM(D86:D86)</f>
        <v>0</v>
      </c>
      <c r="E85" s="80">
        <f>SUM(D85:D85)</f>
        <v>0</v>
      </c>
    </row>
    <row r="86" spans="1:5" ht="15">
      <c r="A86" s="23"/>
      <c r="B86" s="26"/>
      <c r="C86" s="19" t="s">
        <v>18</v>
      </c>
      <c r="D86" s="79">
        <f>SUM(D93,D100,D107,D114)</f>
        <v>0</v>
      </c>
      <c r="E86" s="79">
        <f>SUM(D86:D86)</f>
        <v>0</v>
      </c>
    </row>
    <row r="87" spans="1:5" ht="14.25">
      <c r="A87" s="16" t="s">
        <v>123</v>
      </c>
      <c r="B87" s="27"/>
      <c r="C87" s="35" t="s">
        <v>7</v>
      </c>
      <c r="D87" s="80">
        <f>SUM(D92,D99,D106,D113)</f>
        <v>0</v>
      </c>
      <c r="E87" s="80">
        <f>SUM(D87:D87)</f>
        <v>0</v>
      </c>
    </row>
    <row r="88" spans="1:5" ht="15">
      <c r="A88" s="31" t="s">
        <v>124</v>
      </c>
      <c r="B88" s="30">
        <v>10120</v>
      </c>
      <c r="C88" s="18" t="s">
        <v>67</v>
      </c>
      <c r="D88" s="81"/>
      <c r="E88" s="81"/>
    </row>
    <row r="89" spans="1:5" ht="14.25">
      <c r="A89" s="22"/>
      <c r="B89" s="26"/>
      <c r="C89" s="35" t="s">
        <v>20</v>
      </c>
      <c r="D89" s="80">
        <f>SUM(D90)</f>
        <v>275</v>
      </c>
      <c r="E89" s="80">
        <f>SUM(D89:D89)</f>
        <v>275</v>
      </c>
    </row>
    <row r="90" spans="1:5" ht="15">
      <c r="A90" s="22"/>
      <c r="B90" s="26"/>
      <c r="C90" s="19" t="s">
        <v>22</v>
      </c>
      <c r="D90" s="79">
        <f>SUM(D92)</f>
        <v>275</v>
      </c>
      <c r="E90" s="79">
        <f>SUM(D90:D90)</f>
        <v>275</v>
      </c>
    </row>
    <row r="91" spans="1:5" ht="15">
      <c r="A91" s="22"/>
      <c r="B91" s="26"/>
      <c r="C91" s="19"/>
      <c r="D91" s="79"/>
      <c r="E91" s="79"/>
    </row>
    <row r="92" spans="1:5" ht="14.25">
      <c r="A92" s="22"/>
      <c r="B92" s="26"/>
      <c r="C92" s="35" t="s">
        <v>21</v>
      </c>
      <c r="D92" s="80">
        <f>SUM(D93:D93)</f>
        <v>275</v>
      </c>
      <c r="E92" s="80">
        <f>SUM(D92:D92)</f>
        <v>275</v>
      </c>
    </row>
    <row r="93" spans="1:5" ht="15">
      <c r="A93" s="22"/>
      <c r="B93" s="26"/>
      <c r="C93" s="19" t="s">
        <v>23</v>
      </c>
      <c r="D93" s="79">
        <f>55+220</f>
        <v>275</v>
      </c>
      <c r="E93" s="79">
        <f>SUM(D93:D93)</f>
        <v>275</v>
      </c>
    </row>
    <row r="94" spans="1:5" ht="15">
      <c r="A94" s="22"/>
      <c r="B94" s="26"/>
      <c r="C94" s="19"/>
      <c r="D94" s="79"/>
      <c r="E94" s="79"/>
    </row>
    <row r="95" spans="1:5" ht="15">
      <c r="A95" s="31" t="s">
        <v>125</v>
      </c>
      <c r="B95" s="30">
        <v>10121</v>
      </c>
      <c r="C95" s="18" t="s">
        <v>66</v>
      </c>
      <c r="D95" s="81"/>
      <c r="E95" s="81"/>
    </row>
    <row r="96" spans="1:5" ht="14.25">
      <c r="A96" s="22"/>
      <c r="B96" s="26"/>
      <c r="C96" s="35" t="s">
        <v>20</v>
      </c>
      <c r="D96" s="80">
        <f>SUM(D97:D97)</f>
        <v>-1029</v>
      </c>
      <c r="E96" s="80">
        <f>SUM(D96:D96)</f>
        <v>-1029</v>
      </c>
    </row>
    <row r="97" spans="1:5" ht="15">
      <c r="A97" s="22"/>
      <c r="B97" s="26"/>
      <c r="C97" s="19" t="s">
        <v>22</v>
      </c>
      <c r="D97" s="79">
        <f>SUM(D100)</f>
        <v>-1029</v>
      </c>
      <c r="E97" s="79">
        <f>SUM(D97:D97)</f>
        <v>-1029</v>
      </c>
    </row>
    <row r="98" spans="1:5" ht="15">
      <c r="A98" s="22"/>
      <c r="B98" s="26"/>
      <c r="C98" s="19"/>
      <c r="D98" s="79"/>
      <c r="E98" s="79"/>
    </row>
    <row r="99" spans="1:5" ht="14.25">
      <c r="A99" s="22"/>
      <c r="B99" s="26"/>
      <c r="C99" s="35" t="s">
        <v>21</v>
      </c>
      <c r="D99" s="80">
        <f>SUM(D100:D100)</f>
        <v>-1029</v>
      </c>
      <c r="E99" s="80">
        <f>SUM(D99:D99)</f>
        <v>-1029</v>
      </c>
    </row>
    <row r="100" spans="1:5" ht="15">
      <c r="A100" s="22"/>
      <c r="B100" s="26"/>
      <c r="C100" s="19" t="s">
        <v>23</v>
      </c>
      <c r="D100" s="79">
        <f>-864-273-20+8+120</f>
        <v>-1029</v>
      </c>
      <c r="E100" s="79">
        <f>SUM(D100:D100)</f>
        <v>-1029</v>
      </c>
    </row>
    <row r="101" spans="1:5" ht="15">
      <c r="A101" s="22"/>
      <c r="B101" s="26"/>
      <c r="C101" s="19"/>
      <c r="D101" s="79"/>
      <c r="E101" s="79"/>
    </row>
    <row r="102" spans="1:5" ht="30">
      <c r="A102" s="31" t="s">
        <v>126</v>
      </c>
      <c r="B102" s="30">
        <v>10402</v>
      </c>
      <c r="C102" s="18" t="s">
        <v>37</v>
      </c>
      <c r="D102" s="81"/>
      <c r="E102" s="81"/>
    </row>
    <row r="103" spans="1:5" ht="14.25">
      <c r="A103" s="22"/>
      <c r="B103" s="26"/>
      <c r="C103" s="35" t="s">
        <v>20</v>
      </c>
      <c r="D103" s="80">
        <f>SUM(D104:D104)</f>
        <v>50</v>
      </c>
      <c r="E103" s="80">
        <f>SUM(D103:D103)</f>
        <v>50</v>
      </c>
    </row>
    <row r="104" spans="1:5" ht="15">
      <c r="A104" s="22"/>
      <c r="B104" s="26"/>
      <c r="C104" s="19" t="s">
        <v>22</v>
      </c>
      <c r="D104" s="79">
        <f>SUM(D106)</f>
        <v>50</v>
      </c>
      <c r="E104" s="79">
        <f>SUM(D104:D104)</f>
        <v>50</v>
      </c>
    </row>
    <row r="105" spans="1:5" ht="15">
      <c r="A105" s="22"/>
      <c r="B105" s="26"/>
      <c r="C105" s="19"/>
      <c r="D105" s="79"/>
      <c r="E105" s="79"/>
    </row>
    <row r="106" spans="1:5" ht="14.25">
      <c r="A106" s="22"/>
      <c r="B106" s="26"/>
      <c r="C106" s="35" t="s">
        <v>21</v>
      </c>
      <c r="D106" s="80">
        <f>SUM(D107:D107)</f>
        <v>50</v>
      </c>
      <c r="E106" s="80">
        <f>SUM(D106:D106)</f>
        <v>50</v>
      </c>
    </row>
    <row r="107" spans="1:5" ht="15">
      <c r="A107" s="22"/>
      <c r="B107" s="26"/>
      <c r="C107" s="19" t="s">
        <v>23</v>
      </c>
      <c r="D107" s="79">
        <v>50</v>
      </c>
      <c r="E107" s="79">
        <f>SUM(D107:D107)</f>
        <v>50</v>
      </c>
    </row>
    <row r="108" spans="1:5" ht="15">
      <c r="A108" s="22"/>
      <c r="B108" s="26"/>
      <c r="C108" s="19"/>
      <c r="D108" s="79"/>
      <c r="E108" s="79"/>
    </row>
    <row r="109" spans="1:5" ht="15">
      <c r="A109" s="31" t="s">
        <v>129</v>
      </c>
      <c r="B109" s="30">
        <v>10702</v>
      </c>
      <c r="C109" s="18" t="s">
        <v>88</v>
      </c>
      <c r="D109" s="81"/>
      <c r="E109" s="81"/>
    </row>
    <row r="110" spans="1:5" ht="14.25">
      <c r="A110" s="22"/>
      <c r="B110" s="26"/>
      <c r="C110" s="35" t="s">
        <v>20</v>
      </c>
      <c r="D110" s="80">
        <f>SUM(D111:D111)</f>
        <v>704</v>
      </c>
      <c r="E110" s="80">
        <f>SUM(D110:D110)</f>
        <v>704</v>
      </c>
    </row>
    <row r="111" spans="1:5" ht="15">
      <c r="A111" s="22"/>
      <c r="B111" s="26"/>
      <c r="C111" s="19" t="s">
        <v>22</v>
      </c>
      <c r="D111" s="79">
        <f>SUM(D114)</f>
        <v>704</v>
      </c>
      <c r="E111" s="79">
        <f>SUM(D111:D111)</f>
        <v>704</v>
      </c>
    </row>
    <row r="112" spans="1:5" ht="15">
      <c r="A112" s="22"/>
      <c r="B112" s="26"/>
      <c r="C112" s="19"/>
      <c r="D112" s="79"/>
      <c r="E112" s="79"/>
    </row>
    <row r="113" spans="1:5" ht="14.25">
      <c r="A113" s="22"/>
      <c r="B113" s="26"/>
      <c r="C113" s="35" t="s">
        <v>21</v>
      </c>
      <c r="D113" s="80">
        <f>SUM(D114:D114)</f>
        <v>704</v>
      </c>
      <c r="E113" s="80">
        <f>SUM(D113:D113)</f>
        <v>704</v>
      </c>
    </row>
    <row r="114" spans="1:5" ht="15">
      <c r="A114" s="22"/>
      <c r="B114" s="26"/>
      <c r="C114" s="19" t="s">
        <v>23</v>
      </c>
      <c r="D114" s="79">
        <f>504+148+52</f>
        <v>704</v>
      </c>
      <c r="E114" s="79">
        <f>SUM(D114:D114)</f>
        <v>704</v>
      </c>
    </row>
    <row r="115" spans="1:5" ht="15">
      <c r="A115" s="22"/>
      <c r="B115" s="26"/>
      <c r="C115" s="19"/>
      <c r="D115" s="79"/>
      <c r="E115" s="79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..05.2010. a 
määruse  nr ... juurde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Zeros="0" workbookViewId="0" topLeftCell="A1">
      <selection activeCell="E31" sqref="E31"/>
    </sheetView>
  </sheetViews>
  <sheetFormatPr defaultColWidth="9.140625" defaultRowHeight="12.75"/>
  <cols>
    <col min="1" max="1" width="6.28125" style="60" customWidth="1"/>
    <col min="2" max="2" width="44.140625" style="60" customWidth="1"/>
    <col min="3" max="3" width="9.57421875" style="66" bestFit="1" customWidth="1"/>
    <col min="4" max="4" width="9.28125" style="61" customWidth="1"/>
    <col min="5" max="16384" width="9.140625" style="60" customWidth="1"/>
  </cols>
  <sheetData>
    <row r="1" spans="2:4" ht="30.75" customHeight="1">
      <c r="B1" s="95" t="s">
        <v>106</v>
      </c>
      <c r="C1" s="95"/>
      <c r="D1" s="95"/>
    </row>
    <row r="2" spans="2:3" ht="12.75">
      <c r="B2" s="44"/>
      <c r="C2" s="61"/>
    </row>
    <row r="3" spans="1:4" ht="12.75">
      <c r="A3" s="70"/>
      <c r="B3" s="62"/>
      <c r="C3" s="68" t="s">
        <v>73</v>
      </c>
      <c r="D3" s="99" t="s">
        <v>74</v>
      </c>
    </row>
    <row r="4" spans="1:4" ht="12.75">
      <c r="A4" s="70"/>
      <c r="B4" s="63" t="s">
        <v>90</v>
      </c>
      <c r="C4" s="68" t="s">
        <v>75</v>
      </c>
      <c r="D4" s="99"/>
    </row>
    <row r="5" spans="2:4" ht="12.75">
      <c r="B5" s="45" t="s">
        <v>76</v>
      </c>
      <c r="C5" s="82">
        <f>SUM(C6:C8)</f>
        <v>1875.7</v>
      </c>
      <c r="D5" s="82">
        <f>SUM(D6:D8)</f>
        <v>1875.7</v>
      </c>
    </row>
    <row r="6" spans="2:4" ht="12.75">
      <c r="B6" s="51" t="s">
        <v>5</v>
      </c>
      <c r="C6" s="83">
        <f>SUM(C15)</f>
        <v>0</v>
      </c>
      <c r="D6" s="83">
        <f>SUM(C6:C6)</f>
        <v>0</v>
      </c>
    </row>
    <row r="7" spans="2:4" ht="12.75">
      <c r="B7" s="51" t="s">
        <v>77</v>
      </c>
      <c r="C7" s="83">
        <f>SUM(C22)</f>
        <v>35.7</v>
      </c>
      <c r="D7" s="83">
        <f>SUM(C7:C7)</f>
        <v>35.7</v>
      </c>
    </row>
    <row r="8" spans="2:4" ht="12.75">
      <c r="B8" s="51" t="s">
        <v>6</v>
      </c>
      <c r="C8" s="83">
        <f>SUM(C25)</f>
        <v>1840</v>
      </c>
      <c r="D8" s="83">
        <f>SUM(C8:C8)</f>
        <v>1840</v>
      </c>
    </row>
    <row r="9" spans="2:4" ht="12.75">
      <c r="B9" s="64"/>
      <c r="C9" s="46"/>
      <c r="D9" s="46"/>
    </row>
    <row r="10" spans="2:4" ht="12.75">
      <c r="B10" s="96" t="s">
        <v>78</v>
      </c>
      <c r="C10" s="96"/>
      <c r="D10" s="96"/>
    </row>
    <row r="11" spans="1:4" ht="12.75">
      <c r="A11" s="44"/>
      <c r="B11" s="65"/>
      <c r="C11" s="47"/>
      <c r="D11" s="48"/>
    </row>
    <row r="12" spans="1:4" ht="25.5" customHeight="1">
      <c r="A12" s="93" t="s">
        <v>95</v>
      </c>
      <c r="B12" s="69"/>
      <c r="C12" s="91" t="s">
        <v>73</v>
      </c>
      <c r="D12" s="97" t="s">
        <v>74</v>
      </c>
    </row>
    <row r="13" spans="1:4" ht="12.75">
      <c r="A13" s="94"/>
      <c r="B13" s="63"/>
      <c r="C13" s="49" t="s">
        <v>75</v>
      </c>
      <c r="D13" s="98"/>
    </row>
    <row r="14" spans="1:4" ht="24" customHeight="1">
      <c r="A14" s="52"/>
      <c r="B14" s="53" t="s">
        <v>38</v>
      </c>
      <c r="C14" s="87">
        <f>SUM(C15)</f>
        <v>0</v>
      </c>
      <c r="D14" s="87">
        <f aca="true" t="shared" si="0" ref="D14:D22">SUM(C14:C14)</f>
        <v>0</v>
      </c>
    </row>
    <row r="15" spans="1:4" ht="12.75">
      <c r="A15" s="52"/>
      <c r="B15" s="59" t="s">
        <v>5</v>
      </c>
      <c r="C15" s="87">
        <f>SUM(C16)</f>
        <v>0</v>
      </c>
      <c r="D15" s="87">
        <f t="shared" si="0"/>
        <v>0</v>
      </c>
    </row>
    <row r="16" spans="1:4" ht="12.75">
      <c r="A16" s="52"/>
      <c r="B16" s="59" t="s">
        <v>83</v>
      </c>
      <c r="C16" s="87">
        <f>SUM(C17,C19)</f>
        <v>0</v>
      </c>
      <c r="D16" s="87">
        <f t="shared" si="0"/>
        <v>0</v>
      </c>
    </row>
    <row r="17" spans="1:4" ht="12.75">
      <c r="A17" s="52"/>
      <c r="B17" s="59" t="s">
        <v>84</v>
      </c>
      <c r="C17" s="87">
        <f>SUM(C18:C18)</f>
        <v>-300</v>
      </c>
      <c r="D17" s="87">
        <f t="shared" si="0"/>
        <v>-300</v>
      </c>
    </row>
    <row r="18" spans="1:4" ht="12.75">
      <c r="A18" s="52"/>
      <c r="B18" s="54" t="s">
        <v>91</v>
      </c>
      <c r="C18" s="88">
        <v>-300</v>
      </c>
      <c r="D18" s="86">
        <f t="shared" si="0"/>
        <v>-300</v>
      </c>
    </row>
    <row r="19" spans="1:4" ht="12.75">
      <c r="A19" s="52"/>
      <c r="B19" s="59" t="s">
        <v>81</v>
      </c>
      <c r="C19" s="87">
        <f>SUM(C20:C20)</f>
        <v>300</v>
      </c>
      <c r="D19" s="87">
        <f t="shared" si="0"/>
        <v>300</v>
      </c>
    </row>
    <row r="20" spans="1:4" ht="12.75">
      <c r="A20" s="52"/>
      <c r="B20" s="55" t="s">
        <v>85</v>
      </c>
      <c r="C20" s="86">
        <v>300</v>
      </c>
      <c r="D20" s="75">
        <f t="shared" si="0"/>
        <v>300</v>
      </c>
    </row>
    <row r="21" spans="1:4" ht="26.25" customHeight="1">
      <c r="A21" s="67" t="s">
        <v>41</v>
      </c>
      <c r="B21" s="56" t="s">
        <v>39</v>
      </c>
      <c r="C21" s="76">
        <f>SUM(C22,C25)</f>
        <v>1875.7</v>
      </c>
      <c r="D21" s="76">
        <f t="shared" si="0"/>
        <v>1875.7</v>
      </c>
    </row>
    <row r="22" spans="1:4" ht="12.75">
      <c r="A22" s="52" t="s">
        <v>56</v>
      </c>
      <c r="B22" s="59" t="s">
        <v>86</v>
      </c>
      <c r="C22" s="84">
        <f>SUM(C23)</f>
        <v>35.7</v>
      </c>
      <c r="D22" s="84">
        <f t="shared" si="0"/>
        <v>35.7</v>
      </c>
    </row>
    <row r="23" spans="1:4" ht="12.75">
      <c r="A23" s="52" t="s">
        <v>57</v>
      </c>
      <c r="B23" s="57" t="s">
        <v>82</v>
      </c>
      <c r="C23" s="84">
        <f>SUM(C24:C24)</f>
        <v>35.7</v>
      </c>
      <c r="D23" s="84">
        <f>SUM(D24:D24)</f>
        <v>35.7</v>
      </c>
    </row>
    <row r="24" spans="1:4" ht="12.75">
      <c r="A24" s="52"/>
      <c r="B24" s="54" t="s">
        <v>87</v>
      </c>
      <c r="C24" s="86">
        <v>35.7</v>
      </c>
      <c r="D24" s="86">
        <f>SUM(C24:C24)</f>
        <v>35.7</v>
      </c>
    </row>
    <row r="25" spans="1:4" ht="12.75">
      <c r="A25" s="52" t="s">
        <v>120</v>
      </c>
      <c r="B25" s="45" t="s">
        <v>6</v>
      </c>
      <c r="C25" s="85">
        <f>SUM(C26,C28)</f>
        <v>1840</v>
      </c>
      <c r="D25" s="85">
        <f>SUM(C25:C25)</f>
        <v>1840</v>
      </c>
    </row>
    <row r="26" spans="1:4" ht="12.75">
      <c r="A26" s="52" t="s">
        <v>121</v>
      </c>
      <c r="B26" s="50" t="s">
        <v>79</v>
      </c>
      <c r="C26" s="85">
        <f>SUM(C27:C27)</f>
        <v>1137</v>
      </c>
      <c r="D26" s="85">
        <f>SUM(D27:D27)</f>
        <v>1137</v>
      </c>
    </row>
    <row r="27" spans="1:4" ht="12.75">
      <c r="A27" s="52"/>
      <c r="B27" s="58" t="s">
        <v>92</v>
      </c>
      <c r="C27" s="88">
        <v>1137</v>
      </c>
      <c r="D27" s="88">
        <f>SUM(C27:C27)</f>
        <v>1137</v>
      </c>
    </row>
    <row r="28" spans="1:4" ht="12.75">
      <c r="A28" s="67" t="s">
        <v>130</v>
      </c>
      <c r="B28" s="50" t="s">
        <v>80</v>
      </c>
      <c r="C28" s="84">
        <f>SUM(C29)</f>
        <v>703</v>
      </c>
      <c r="D28" s="84">
        <f>SUM(D29)</f>
        <v>703</v>
      </c>
    </row>
    <row r="29" spans="1:4" ht="12.75">
      <c r="A29" s="52"/>
      <c r="B29" s="58" t="s">
        <v>94</v>
      </c>
      <c r="C29" s="88">
        <v>703</v>
      </c>
      <c r="D29" s="88">
        <f>SUM(C29:C29)</f>
        <v>703</v>
      </c>
    </row>
  </sheetData>
  <mergeCells count="5">
    <mergeCell ref="A12:A13"/>
    <mergeCell ref="B1:D1"/>
    <mergeCell ref="B10:D10"/>
    <mergeCell ref="D12:D13"/>
    <mergeCell ref="D3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05.2010. a
määruse nr ... juurde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2010-04-16T08:28:11Z</cp:lastPrinted>
  <dcterms:created xsi:type="dcterms:W3CDTF">1996-10-14T23:33:28Z</dcterms:created>
  <dcterms:modified xsi:type="dcterms:W3CDTF">2010-04-16T08:28:14Z</dcterms:modified>
  <cp:category/>
  <cp:version/>
  <cp:contentType/>
  <cp:contentStatus/>
</cp:coreProperties>
</file>