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900" windowHeight="12330" activeTab="0"/>
  </bookViews>
  <sheets>
    <sheet name="muudetud kul yhing huvit 2014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<sst xmlns="http://schemas.openxmlformats.org/spreadsheetml/2006/main" count="176" uniqueCount="127">
  <si>
    <t>Axapta nr</t>
  </si>
  <si>
    <t>1.eelistus 
KOV, vanus
 7-26</t>
  </si>
  <si>
    <t>1. eelistus 
KOV vanus 60+</t>
  </si>
  <si>
    <t>Saavutus-toetuse aste</t>
  </si>
  <si>
    <t>7-26-aastaste pearaha</t>
  </si>
  <si>
    <t>60+ vanuses pearaha</t>
  </si>
  <si>
    <t>Esindusk-s osalejate arv</t>
  </si>
  <si>
    <t xml:space="preserve">Esindus-kollektiivile lisanduv pearaha </t>
  </si>
  <si>
    <t>Pearaha kokku</t>
  </si>
  <si>
    <t>Saavutus- toetuse summa</t>
  </si>
  <si>
    <t>KOKKU toetus- summa</t>
  </si>
  <si>
    <t>Huviringi nimi</t>
  </si>
  <si>
    <t>Kultuuriühingu nimi</t>
  </si>
  <si>
    <t>KOORID</t>
  </si>
  <si>
    <t>Tartu Poistekoor</t>
  </si>
  <si>
    <t>Tartu Poistekoor ja neidudekoor Kurekell</t>
  </si>
  <si>
    <t>Neidudekoor Kurekell</t>
  </si>
  <si>
    <t>Tartu Ülikooli Akadeemilise Naiskoori vilistlaskoor</t>
  </si>
  <si>
    <t>Tartu Ülikooli Kammerkoor</t>
  </si>
  <si>
    <t>Sihtasutus Tartu Ülikooli Kammerkoor</t>
  </si>
  <si>
    <t>Tartu Akadeemiline Meeskoor</t>
  </si>
  <si>
    <t>Tartu Noortekoor</t>
  </si>
  <si>
    <t>TARTU NOORTEKOOR</t>
  </si>
  <si>
    <t>Vanemuise Seltsi segakoor</t>
  </si>
  <si>
    <t>Vanemuise Selts</t>
  </si>
  <si>
    <t>EMLS Tartu Meeskoor TÜ AÜ juures</t>
  </si>
  <si>
    <t>Tartu naiskoor Domina</t>
  </si>
  <si>
    <t>Tartu meeskoor Akadeemiline Emajõgi</t>
  </si>
  <si>
    <t>Meeskoor Gaudeamus</t>
  </si>
  <si>
    <t>TARTU MEESKOOR GAUDEAMUS</t>
  </si>
  <si>
    <t>Elleri Kontsertkoor</t>
  </si>
  <si>
    <t>Mittetulundusühing Elleri Loomekeskus</t>
  </si>
  <si>
    <t xml:space="preserve">Elleri kooristuudio </t>
  </si>
  <si>
    <t>Segakoor</t>
  </si>
  <si>
    <t>MITTETULUNDUSÜHING KIREPI MÕIS</t>
  </si>
  <si>
    <t>Lastekoor</t>
  </si>
  <si>
    <t>Laulukoor</t>
  </si>
  <si>
    <t>Mittetulundusühing Jakobi Mäe Kultuurikoda</t>
  </si>
  <si>
    <t>In Corpore</t>
  </si>
  <si>
    <t>Tartu Kristlik Noortekodu</t>
  </si>
  <si>
    <t>Segakoor KIURU</t>
  </si>
  <si>
    <t>Tartu Ingerisoomlaste Selts</t>
  </si>
  <si>
    <t>Mäluasutuste segakoor MaSk</t>
  </si>
  <si>
    <t>Mäluasutuste segakoor MASK</t>
  </si>
  <si>
    <t>Kaitseliidu Majakoor</t>
  </si>
  <si>
    <t>Naiskoor Emajõe Laulikud</t>
  </si>
  <si>
    <t>Naiskoor EMAJÕE LAULIKUD</t>
  </si>
  <si>
    <t>MTÜ Tartu Hansa Segakoor</t>
  </si>
  <si>
    <t>PUHKPILLIORKESTRID</t>
  </si>
  <si>
    <t>Puhkpilliorkester Popsid</t>
  </si>
  <si>
    <t>Puhkpilliorkester Tartu</t>
  </si>
  <si>
    <t>MTÜ Puhkpilliorkester Tartu</t>
  </si>
  <si>
    <t>Tartu Saksikoor</t>
  </si>
  <si>
    <t>MTÜ Laulu- ja pillimänguselts CON VIVO</t>
  </si>
  <si>
    <t>Big Band Tartu</t>
  </si>
  <si>
    <t>Saxmachine</t>
  </si>
  <si>
    <t>RAHVATANTSURÜHMAD</t>
  </si>
  <si>
    <t xml:space="preserve">RAHVATANTSUANSAMBEL TARBATU </t>
  </si>
  <si>
    <t>RAHVATANTSUANSAMBEL TARBATU</t>
  </si>
  <si>
    <t>Tartu Ülikooli Rahvakunstiansambel</t>
  </si>
  <si>
    <t>Hugo Treffneri Gümnaasiumi tantsuansambel TANTSUTALLAD</t>
  </si>
  <si>
    <t>MITTETULUNDUSÜHING TARTUMAA RAHVAKULTUURI KESKSELTS</t>
  </si>
  <si>
    <t>Segarahvatantsurühm Kusta</t>
  </si>
  <si>
    <t>Rahvatantsuselts Torbikud</t>
  </si>
  <si>
    <t>Noorterühm Lea</t>
  </si>
  <si>
    <t>RAHVATANTSUSELTS LUSTIJAD</t>
  </si>
  <si>
    <t>neiduderühm RUNDU</t>
  </si>
  <si>
    <t>MTÜ  Just tants</t>
  </si>
  <si>
    <t>Noorte Vilistlasrühm Lea</t>
  </si>
  <si>
    <t>Neiduderühm Päikeseratas</t>
  </si>
  <si>
    <t>Rahvatants Vikerkaarega</t>
  </si>
  <si>
    <t>PÄRIMUSMUUSIKAANSAMBLID</t>
  </si>
  <si>
    <t>Singelus</t>
  </si>
  <si>
    <t>Taevastiib</t>
  </si>
  <si>
    <t>ansambel Viisikera</t>
  </si>
  <si>
    <t xml:space="preserve">Pärimusmuusika rühm </t>
  </si>
  <si>
    <t>Tartu Sotsiaalkapitali Arengukeskus MTÜ</t>
  </si>
  <si>
    <t>Ellerino</t>
  </si>
  <si>
    <t>Improvisatsioon rahvamuusikas</t>
  </si>
  <si>
    <t>FOLKLOORIRÜHMAD</t>
  </si>
  <si>
    <t>Eakate rahvakultuuriring</t>
  </si>
  <si>
    <t>ansambel Promin</t>
  </si>
  <si>
    <t xml:space="preserve">Ellerfolk </t>
  </si>
  <si>
    <t>Kaval käsi</t>
  </si>
  <si>
    <t>Autorilaulurühm</t>
  </si>
  <si>
    <t>Noorte Rahvakultuuriselts Sinimaniseele</t>
  </si>
  <si>
    <t xml:space="preserve">HARRASTUSTEATRID </t>
  </si>
  <si>
    <t>MTÜ VILDE TEATER</t>
  </si>
  <si>
    <t>Tartu Üliõpilasteater</t>
  </si>
  <si>
    <t>Uru Noorteteater</t>
  </si>
  <si>
    <t>Uru Noorteteater MTÜ</t>
  </si>
  <si>
    <t>Teatritrupp kurtidele</t>
  </si>
  <si>
    <t>Teater NORA</t>
  </si>
  <si>
    <t>Mittetulundusühing NORA</t>
  </si>
  <si>
    <t xml:space="preserve">KÄSITÖÖRINGID </t>
  </si>
  <si>
    <t>Ajalooline tekstiil (end. KaKuKe)</t>
  </si>
  <si>
    <t>KOKKU</t>
  </si>
  <si>
    <t>Ärireg nr/isikukood</t>
  </si>
  <si>
    <t>II</t>
  </si>
  <si>
    <t>III</t>
  </si>
  <si>
    <t>I</t>
  </si>
  <si>
    <t xml:space="preserve">RAHVATANTSUSELTS LUSTIJAD </t>
  </si>
  <si>
    <t>Vilde Teater</t>
  </si>
  <si>
    <t>Rahvuslik käsitöö ring</t>
  </si>
  <si>
    <t>Näitering</t>
  </si>
  <si>
    <t>Hugo Treffneri Gümnaasiumi tantsuansambel Tantsutallad</t>
  </si>
  <si>
    <t>Naisrühm Linda</t>
  </si>
  <si>
    <t xml:space="preserve">Eller Brass, Elleri Puhkpilliorkester </t>
  </si>
  <si>
    <t xml:space="preserve">Eller Big Band (EBB) </t>
  </si>
  <si>
    <t>Tartu Hansa Segakoor</t>
  </si>
  <si>
    <t>Naiskoor Linda</t>
  </si>
  <si>
    <t>Tartu naiskoor AVE</t>
  </si>
  <si>
    <t>MTÜ Tartu naiskoor Ave</t>
  </si>
  <si>
    <t>Laulukoor Tarbatu</t>
  </si>
  <si>
    <t>Tartu Üliõpilassegakoor</t>
  </si>
  <si>
    <t>Tartu Ülikooli Akadeemiline Naiskoor</t>
  </si>
  <si>
    <t>seltsingu esindaja Reeli Hansen</t>
  </si>
  <si>
    <t xml:space="preserve">MTÜ Tartu Ülikooli Akadeemiline Naiskoor </t>
  </si>
  <si>
    <t>Laulukoor TARBATU</t>
  </si>
  <si>
    <t xml:space="preserve">TARTU ÜLIKOOLI AMETIÜHING </t>
  </si>
  <si>
    <t>Tartu naiskoor "Domina"</t>
  </si>
  <si>
    <t>mittetulundusühing Tartu Üliõpilaasmaja</t>
  </si>
  <si>
    <t>Tartu Linna Pensionäride Organisatsioon "Kodukotus"</t>
  </si>
  <si>
    <t>Rahvatnstuselts Torbikud</t>
  </si>
  <si>
    <t xml:space="preserve">mittetulundusühing Vikerkaare selts </t>
  </si>
  <si>
    <t>MTÜ Tartu Üliõpilasteater</t>
  </si>
  <si>
    <t>Tartumaa Kurtide Ühing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</si>
</sst>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8" fillId="22" borderId="10" xfId="35" applyFont="1" applyBorder="1" applyAlignment="1">
      <alignment horizontal="left"/>
    </xf>
    <xf numFmtId="0" fontId="29" fillId="22" borderId="10" xfId="35" applyBorder="1" applyAlignment="1">
      <alignment horizontal="left"/>
    </xf>
    <xf numFmtId="164" fontId="29" fillId="22" borderId="10" xfId="35" applyNumberFormat="1" applyBorder="1" applyAlignment="1">
      <alignment horizontal="center"/>
    </xf>
    <xf numFmtId="0" fontId="29" fillId="22" borderId="10" xfId="35" applyNumberFormat="1" applyBorder="1" applyAlignment="1">
      <alignment horizontal="center"/>
    </xf>
    <xf numFmtId="0" fontId="29" fillId="22" borderId="10" xfId="35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6" fillId="36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top"/>
    </xf>
    <xf numFmtId="0" fontId="9" fillId="22" borderId="10" xfId="35" applyFont="1" applyBorder="1" applyAlignment="1">
      <alignment horizontal="left"/>
    </xf>
    <xf numFmtId="0" fontId="9" fillId="22" borderId="10" xfId="35" applyFont="1" applyBorder="1" applyAlignment="1">
      <alignment horizontal="center"/>
    </xf>
    <xf numFmtId="0" fontId="42" fillId="0" borderId="11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0" sqref="A30:IV30"/>
    </sheetView>
  </sheetViews>
  <sheetFormatPr defaultColWidth="9.140625" defaultRowHeight="12.75" customHeight="1"/>
  <cols>
    <col min="1" max="1" width="40.00390625" style="0" customWidth="1"/>
    <col min="2" max="2" width="57.00390625" style="0" customWidth="1"/>
    <col min="3" max="3" width="10.28125" style="0" customWidth="1"/>
    <col min="4" max="4" width="15.7109375" style="0" customWidth="1"/>
    <col min="8" max="10" width="9.140625" style="0" customWidth="1"/>
    <col min="11" max="11" width="10.421875" style="0" customWidth="1"/>
    <col min="12" max="12" width="9.8515625" style="0" customWidth="1"/>
    <col min="13" max="13" width="9.140625" style="0" customWidth="1"/>
  </cols>
  <sheetData>
    <row r="1" spans="1:15" ht="59.25" customHeight="1">
      <c r="A1" s="1">
        <v>70</v>
      </c>
      <c r="B1" s="1"/>
      <c r="C1" s="1" t="s">
        <v>0</v>
      </c>
      <c r="D1" s="9" t="s">
        <v>97</v>
      </c>
      <c r="E1" s="2" t="s">
        <v>1</v>
      </c>
      <c r="F1" s="3" t="s">
        <v>2</v>
      </c>
      <c r="G1" s="4" t="s">
        <v>3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5" t="s">
        <v>10</v>
      </c>
    </row>
    <row r="2" spans="1:15" ht="12.75" customHeight="1">
      <c r="A2" s="1" t="s">
        <v>11</v>
      </c>
      <c r="B2" s="1" t="s">
        <v>12</v>
      </c>
      <c r="C2" s="1"/>
      <c r="D2" s="1"/>
      <c r="E2" s="7"/>
      <c r="F2" s="8"/>
      <c r="G2" s="8"/>
      <c r="H2" s="9"/>
      <c r="I2" s="9">
        <f>I82</f>
        <v>43190</v>
      </c>
      <c r="J2" s="9">
        <f>J82</f>
        <v>9450</v>
      </c>
      <c r="K2" s="9">
        <f>K82</f>
        <v>124</v>
      </c>
      <c r="L2" s="9">
        <f>L82</f>
        <v>4585</v>
      </c>
      <c r="M2" s="9">
        <f>M82</f>
        <v>57225</v>
      </c>
      <c r="N2" s="9"/>
      <c r="O2" s="10">
        <f>O82</f>
        <v>75199</v>
      </c>
    </row>
    <row r="3" spans="1:15" ht="12.75" customHeight="1">
      <c r="A3" s="11" t="s">
        <v>13</v>
      </c>
      <c r="B3" s="12"/>
      <c r="C3" s="12"/>
      <c r="D3" s="12"/>
      <c r="E3" s="13"/>
      <c r="F3" s="14"/>
      <c r="G3" s="14"/>
      <c r="H3" s="15"/>
      <c r="I3" s="15"/>
      <c r="J3" s="15"/>
      <c r="K3" s="15"/>
      <c r="L3" s="15"/>
      <c r="M3" s="15"/>
      <c r="N3" s="15"/>
      <c r="O3" s="15"/>
    </row>
    <row r="4" spans="1:15" ht="12.75" customHeight="1">
      <c r="A4" s="17" t="s">
        <v>14</v>
      </c>
      <c r="B4" s="17" t="s">
        <v>15</v>
      </c>
      <c r="C4" s="18"/>
      <c r="D4" s="38">
        <v>80144871</v>
      </c>
      <c r="E4" s="19">
        <v>58</v>
      </c>
      <c r="F4" s="20"/>
      <c r="G4" s="20" t="s">
        <v>98</v>
      </c>
      <c r="H4" s="21"/>
      <c r="I4" s="21">
        <f aca="true" t="shared" si="0" ref="I4:I30">A$1*E4</f>
        <v>4060</v>
      </c>
      <c r="J4" s="21">
        <f aca="true" t="shared" si="1" ref="J4:J30">A$1/2*F4</f>
        <v>0</v>
      </c>
      <c r="K4" s="21">
        <f aca="true" t="shared" si="2" ref="K4:K30">H4*(E4+F4)</f>
        <v>0</v>
      </c>
      <c r="L4" s="21">
        <f aca="true" t="shared" si="3" ref="L4:L30">(E4*A$1/2+F4*A$1)*H4</f>
        <v>0</v>
      </c>
      <c r="M4" s="21">
        <f aca="true" t="shared" si="4" ref="M4:M30">I4+J4+L4</f>
        <v>4060</v>
      </c>
      <c r="N4" s="21">
        <v>650</v>
      </c>
      <c r="O4" s="22">
        <f aca="true" t="shared" si="5" ref="O4:O30">M4+N4</f>
        <v>4710</v>
      </c>
    </row>
    <row r="5" spans="1:15" ht="12.75" customHeight="1">
      <c r="A5" s="17" t="s">
        <v>16</v>
      </c>
      <c r="B5" s="17" t="s">
        <v>15</v>
      </c>
      <c r="C5" s="18"/>
      <c r="D5" s="38">
        <v>80144871</v>
      </c>
      <c r="E5" s="19">
        <v>31</v>
      </c>
      <c r="F5" s="20"/>
      <c r="G5" s="20"/>
      <c r="H5" s="21"/>
      <c r="I5" s="21">
        <f t="shared" si="0"/>
        <v>2170</v>
      </c>
      <c r="J5" s="21">
        <f t="shared" si="1"/>
        <v>0</v>
      </c>
      <c r="K5" s="21">
        <f t="shared" si="2"/>
        <v>0</v>
      </c>
      <c r="L5" s="21">
        <f t="shared" si="3"/>
        <v>0</v>
      </c>
      <c r="M5" s="21">
        <f t="shared" si="4"/>
        <v>2170</v>
      </c>
      <c r="N5" s="21">
        <v>0</v>
      </c>
      <c r="O5" s="24">
        <f t="shared" si="5"/>
        <v>2170</v>
      </c>
    </row>
    <row r="6" spans="1:15" ht="12.75" customHeight="1">
      <c r="A6" s="17" t="s">
        <v>17</v>
      </c>
      <c r="B6" s="17" t="s">
        <v>17</v>
      </c>
      <c r="C6" s="18"/>
      <c r="D6" s="38">
        <v>80284558</v>
      </c>
      <c r="E6" s="19">
        <v>2</v>
      </c>
      <c r="F6" s="19">
        <v>11</v>
      </c>
      <c r="G6" s="23"/>
      <c r="H6" s="21"/>
      <c r="I6" s="21">
        <f t="shared" si="0"/>
        <v>140</v>
      </c>
      <c r="J6" s="21">
        <f t="shared" si="1"/>
        <v>385</v>
      </c>
      <c r="K6" s="21">
        <f t="shared" si="2"/>
        <v>0</v>
      </c>
      <c r="L6" s="21">
        <f t="shared" si="3"/>
        <v>0</v>
      </c>
      <c r="M6" s="21">
        <f t="shared" si="4"/>
        <v>525</v>
      </c>
      <c r="N6" s="21">
        <v>0</v>
      </c>
      <c r="O6" s="24">
        <f t="shared" si="5"/>
        <v>525</v>
      </c>
    </row>
    <row r="7" spans="1:15" ht="12.75" customHeight="1">
      <c r="A7" s="17" t="s">
        <v>115</v>
      </c>
      <c r="B7" s="17" t="s">
        <v>117</v>
      </c>
      <c r="C7" s="18"/>
      <c r="D7" s="21">
        <v>80124302</v>
      </c>
      <c r="E7" s="19">
        <v>4</v>
      </c>
      <c r="F7" s="19"/>
      <c r="G7" s="20" t="s">
        <v>99</v>
      </c>
      <c r="H7" s="21">
        <v>1</v>
      </c>
      <c r="I7" s="21">
        <f t="shared" si="0"/>
        <v>280</v>
      </c>
      <c r="J7" s="21">
        <f t="shared" si="1"/>
        <v>0</v>
      </c>
      <c r="K7" s="21">
        <f t="shared" si="2"/>
        <v>4</v>
      </c>
      <c r="L7" s="21">
        <f t="shared" si="3"/>
        <v>140</v>
      </c>
      <c r="M7" s="21">
        <f t="shared" si="4"/>
        <v>420</v>
      </c>
      <c r="N7" s="21">
        <v>1253</v>
      </c>
      <c r="O7" s="22">
        <f t="shared" si="5"/>
        <v>1673</v>
      </c>
    </row>
    <row r="8" spans="1:15" ht="12.75" customHeight="1">
      <c r="A8" s="17" t="s">
        <v>18</v>
      </c>
      <c r="B8" s="17" t="s">
        <v>19</v>
      </c>
      <c r="C8" s="18"/>
      <c r="D8" s="21">
        <v>90001948</v>
      </c>
      <c r="E8" s="19">
        <v>4</v>
      </c>
      <c r="F8" s="19"/>
      <c r="G8" s="20" t="s">
        <v>98</v>
      </c>
      <c r="H8" s="21"/>
      <c r="I8" s="21">
        <f t="shared" si="0"/>
        <v>280</v>
      </c>
      <c r="J8" s="21">
        <f t="shared" si="1"/>
        <v>0</v>
      </c>
      <c r="K8" s="21">
        <f t="shared" si="2"/>
        <v>0</v>
      </c>
      <c r="L8" s="21">
        <f t="shared" si="3"/>
        <v>0</v>
      </c>
      <c r="M8" s="21">
        <f t="shared" si="4"/>
        <v>280</v>
      </c>
      <c r="N8" s="21">
        <v>650</v>
      </c>
      <c r="O8" s="22">
        <f t="shared" si="5"/>
        <v>930</v>
      </c>
    </row>
    <row r="9" spans="1:15" ht="12.75" customHeight="1">
      <c r="A9" s="17" t="s">
        <v>20</v>
      </c>
      <c r="B9" s="17" t="s">
        <v>20</v>
      </c>
      <c r="C9" s="18"/>
      <c r="D9" s="38">
        <v>80006011</v>
      </c>
      <c r="E9" s="19">
        <v>6</v>
      </c>
      <c r="F9" s="19">
        <v>5</v>
      </c>
      <c r="G9" s="23" t="s">
        <v>99</v>
      </c>
      <c r="H9" s="21">
        <v>1</v>
      </c>
      <c r="I9" s="21">
        <f t="shared" si="0"/>
        <v>420</v>
      </c>
      <c r="J9" s="21">
        <f t="shared" si="1"/>
        <v>175</v>
      </c>
      <c r="K9" s="21">
        <f t="shared" si="2"/>
        <v>11</v>
      </c>
      <c r="L9" s="21">
        <f t="shared" si="3"/>
        <v>560</v>
      </c>
      <c r="M9" s="21">
        <f t="shared" si="4"/>
        <v>1155</v>
      </c>
      <c r="N9" s="21">
        <v>1253</v>
      </c>
      <c r="O9" s="24">
        <f t="shared" si="5"/>
        <v>2408</v>
      </c>
    </row>
    <row r="10" spans="1:15" ht="12.75" customHeight="1">
      <c r="A10" s="17" t="s">
        <v>21</v>
      </c>
      <c r="B10" s="17" t="s">
        <v>22</v>
      </c>
      <c r="C10" s="18"/>
      <c r="D10" s="38">
        <v>80155478</v>
      </c>
      <c r="E10" s="19">
        <v>38</v>
      </c>
      <c r="F10" s="19"/>
      <c r="G10" s="23" t="s">
        <v>99</v>
      </c>
      <c r="H10" s="21">
        <v>1</v>
      </c>
      <c r="I10" s="21">
        <f t="shared" si="0"/>
        <v>2660</v>
      </c>
      <c r="J10" s="21">
        <f t="shared" si="1"/>
        <v>0</v>
      </c>
      <c r="K10" s="21">
        <f t="shared" si="2"/>
        <v>38</v>
      </c>
      <c r="L10" s="21">
        <f t="shared" si="3"/>
        <v>1330</v>
      </c>
      <c r="M10" s="21">
        <f t="shared" si="4"/>
        <v>3990</v>
      </c>
      <c r="N10" s="21">
        <v>1253</v>
      </c>
      <c r="O10" s="24">
        <f t="shared" si="5"/>
        <v>5243</v>
      </c>
    </row>
    <row r="11" spans="1:15" ht="12.75" customHeight="1">
      <c r="A11" s="17" t="s">
        <v>114</v>
      </c>
      <c r="B11" s="17" t="s">
        <v>114</v>
      </c>
      <c r="C11" s="18"/>
      <c r="D11" s="38">
        <v>80245023</v>
      </c>
      <c r="E11" s="19">
        <v>13</v>
      </c>
      <c r="F11" s="19"/>
      <c r="G11" s="20" t="s">
        <v>100</v>
      </c>
      <c r="H11" s="21"/>
      <c r="I11" s="21">
        <f t="shared" si="0"/>
        <v>910</v>
      </c>
      <c r="J11" s="21">
        <f t="shared" si="1"/>
        <v>0</v>
      </c>
      <c r="K11" s="21">
        <f t="shared" si="2"/>
        <v>0</v>
      </c>
      <c r="L11" s="21">
        <f t="shared" si="3"/>
        <v>0</v>
      </c>
      <c r="M11" s="21">
        <f t="shared" si="4"/>
        <v>910</v>
      </c>
      <c r="N11" s="21">
        <v>450</v>
      </c>
      <c r="O11" s="24">
        <f t="shared" si="5"/>
        <v>1360</v>
      </c>
    </row>
    <row r="12" spans="1:15" ht="12.75" customHeight="1">
      <c r="A12" s="17" t="s">
        <v>113</v>
      </c>
      <c r="B12" s="17" t="s">
        <v>118</v>
      </c>
      <c r="C12" s="18"/>
      <c r="D12" s="38">
        <v>80101962</v>
      </c>
      <c r="E12" s="19"/>
      <c r="F12" s="19">
        <v>4</v>
      </c>
      <c r="G12" s="20"/>
      <c r="H12" s="21"/>
      <c r="I12" s="21">
        <f t="shared" si="0"/>
        <v>0</v>
      </c>
      <c r="J12" s="21">
        <f t="shared" si="1"/>
        <v>140</v>
      </c>
      <c r="K12" s="21">
        <f t="shared" si="2"/>
        <v>0</v>
      </c>
      <c r="L12" s="21">
        <f t="shared" si="3"/>
        <v>0</v>
      </c>
      <c r="M12" s="21">
        <f t="shared" si="4"/>
        <v>140</v>
      </c>
      <c r="N12" s="21">
        <v>0</v>
      </c>
      <c r="O12" s="24">
        <f t="shared" si="5"/>
        <v>140</v>
      </c>
    </row>
    <row r="13" spans="1:15" ht="12.75" customHeight="1">
      <c r="A13" s="17" t="s">
        <v>23</v>
      </c>
      <c r="B13" s="17" t="s">
        <v>24</v>
      </c>
      <c r="C13" s="18"/>
      <c r="D13" s="38">
        <v>80041616</v>
      </c>
      <c r="E13" s="19">
        <v>8</v>
      </c>
      <c r="F13" s="19">
        <v>24</v>
      </c>
      <c r="G13" s="20"/>
      <c r="H13" s="21"/>
      <c r="I13" s="21">
        <f t="shared" si="0"/>
        <v>560</v>
      </c>
      <c r="J13" s="21">
        <f t="shared" si="1"/>
        <v>840</v>
      </c>
      <c r="K13" s="21">
        <f t="shared" si="2"/>
        <v>0</v>
      </c>
      <c r="L13" s="21">
        <f t="shared" si="3"/>
        <v>0</v>
      </c>
      <c r="M13" s="21">
        <f t="shared" si="4"/>
        <v>1400</v>
      </c>
      <c r="N13" s="21">
        <v>0</v>
      </c>
      <c r="O13" s="24">
        <f t="shared" si="5"/>
        <v>1400</v>
      </c>
    </row>
    <row r="14" spans="1:15" ht="12.75" customHeight="1">
      <c r="A14" s="17" t="s">
        <v>25</v>
      </c>
      <c r="B14" s="17" t="s">
        <v>119</v>
      </c>
      <c r="C14" s="18"/>
      <c r="D14" s="38">
        <v>80109870</v>
      </c>
      <c r="E14" s="20"/>
      <c r="F14" s="19">
        <v>23</v>
      </c>
      <c r="G14" s="20"/>
      <c r="H14" s="21"/>
      <c r="I14" s="21">
        <f t="shared" si="0"/>
        <v>0</v>
      </c>
      <c r="J14" s="21">
        <f t="shared" si="1"/>
        <v>805</v>
      </c>
      <c r="K14" s="21">
        <f t="shared" si="2"/>
        <v>0</v>
      </c>
      <c r="L14" s="21">
        <f t="shared" si="3"/>
        <v>0</v>
      </c>
      <c r="M14" s="21">
        <f t="shared" si="4"/>
        <v>805</v>
      </c>
      <c r="N14" s="21">
        <v>0</v>
      </c>
      <c r="O14" s="24">
        <f t="shared" si="5"/>
        <v>805</v>
      </c>
    </row>
    <row r="15" spans="1:15" ht="12.75" customHeight="1">
      <c r="A15" s="17" t="s">
        <v>26</v>
      </c>
      <c r="B15" s="17" t="s">
        <v>120</v>
      </c>
      <c r="C15" s="18"/>
      <c r="D15" s="38">
        <v>80101850</v>
      </c>
      <c r="E15" s="20">
        <v>1</v>
      </c>
      <c r="F15" s="19">
        <v>8</v>
      </c>
      <c r="G15" s="20"/>
      <c r="H15" s="21"/>
      <c r="I15" s="21">
        <f t="shared" si="0"/>
        <v>70</v>
      </c>
      <c r="J15" s="21">
        <f t="shared" si="1"/>
        <v>280</v>
      </c>
      <c r="K15" s="21">
        <f t="shared" si="2"/>
        <v>0</v>
      </c>
      <c r="L15" s="21">
        <f t="shared" si="3"/>
        <v>0</v>
      </c>
      <c r="M15" s="21">
        <f t="shared" si="4"/>
        <v>350</v>
      </c>
      <c r="N15" s="21">
        <v>0</v>
      </c>
      <c r="O15" s="24">
        <f t="shared" si="5"/>
        <v>350</v>
      </c>
    </row>
    <row r="16" spans="1:15" ht="12.75" customHeight="1">
      <c r="A16" s="17" t="s">
        <v>111</v>
      </c>
      <c r="B16" s="17" t="s">
        <v>112</v>
      </c>
      <c r="C16" s="18"/>
      <c r="D16" s="38">
        <v>80055370</v>
      </c>
      <c r="E16" s="20"/>
      <c r="F16" s="19">
        <v>30</v>
      </c>
      <c r="G16" s="20"/>
      <c r="H16" s="21"/>
      <c r="I16" s="21">
        <f t="shared" si="0"/>
        <v>0</v>
      </c>
      <c r="J16" s="21">
        <f t="shared" si="1"/>
        <v>1050</v>
      </c>
      <c r="K16" s="21">
        <f t="shared" si="2"/>
        <v>0</v>
      </c>
      <c r="L16" s="21">
        <f t="shared" si="3"/>
        <v>0</v>
      </c>
      <c r="M16" s="21">
        <f t="shared" si="4"/>
        <v>1050</v>
      </c>
      <c r="N16" s="21">
        <v>0</v>
      </c>
      <c r="O16" s="24">
        <f t="shared" si="5"/>
        <v>1050</v>
      </c>
    </row>
    <row r="17" spans="1:15" ht="12.75" customHeight="1">
      <c r="A17" s="17" t="s">
        <v>27</v>
      </c>
      <c r="B17" s="17" t="s">
        <v>27</v>
      </c>
      <c r="C17" s="18"/>
      <c r="D17" s="38">
        <v>80338836</v>
      </c>
      <c r="E17" s="19">
        <v>8</v>
      </c>
      <c r="F17" s="19"/>
      <c r="G17" s="20"/>
      <c r="H17" s="21"/>
      <c r="I17" s="21">
        <f t="shared" si="0"/>
        <v>560</v>
      </c>
      <c r="J17" s="21">
        <f t="shared" si="1"/>
        <v>0</v>
      </c>
      <c r="K17" s="21">
        <f t="shared" si="2"/>
        <v>0</v>
      </c>
      <c r="L17" s="21">
        <f t="shared" si="3"/>
        <v>0</v>
      </c>
      <c r="M17" s="21">
        <f t="shared" si="4"/>
        <v>560</v>
      </c>
      <c r="N17" s="21">
        <v>0</v>
      </c>
      <c r="O17" s="24">
        <f t="shared" si="5"/>
        <v>560</v>
      </c>
    </row>
    <row r="18" spans="1:15" ht="12.75" customHeight="1">
      <c r="A18" s="17" t="s">
        <v>28</v>
      </c>
      <c r="B18" s="17" t="s">
        <v>29</v>
      </c>
      <c r="C18" s="18"/>
      <c r="D18" s="38">
        <v>80117331</v>
      </c>
      <c r="E18" s="19">
        <v>1</v>
      </c>
      <c r="F18" s="19">
        <v>21</v>
      </c>
      <c r="G18" s="20" t="s">
        <v>100</v>
      </c>
      <c r="H18" s="21"/>
      <c r="I18" s="21">
        <f t="shared" si="0"/>
        <v>70</v>
      </c>
      <c r="J18" s="21">
        <f t="shared" si="1"/>
        <v>735</v>
      </c>
      <c r="K18" s="21">
        <f t="shared" si="2"/>
        <v>0</v>
      </c>
      <c r="L18" s="21">
        <f t="shared" si="3"/>
        <v>0</v>
      </c>
      <c r="M18" s="21">
        <f t="shared" si="4"/>
        <v>805</v>
      </c>
      <c r="N18" s="21">
        <v>450</v>
      </c>
      <c r="O18" s="24">
        <f t="shared" si="5"/>
        <v>1255</v>
      </c>
    </row>
    <row r="19" spans="1:15" ht="12.75" customHeight="1">
      <c r="A19" s="17" t="s">
        <v>30</v>
      </c>
      <c r="B19" s="17" t="s">
        <v>31</v>
      </c>
      <c r="C19" s="18"/>
      <c r="D19" s="38">
        <v>80332118</v>
      </c>
      <c r="E19" s="25">
        <v>5</v>
      </c>
      <c r="F19" s="28"/>
      <c r="G19" s="26"/>
      <c r="H19" s="21"/>
      <c r="I19" s="21">
        <f t="shared" si="0"/>
        <v>350</v>
      </c>
      <c r="J19" s="21">
        <f t="shared" si="1"/>
        <v>0</v>
      </c>
      <c r="K19" s="21">
        <f t="shared" si="2"/>
        <v>0</v>
      </c>
      <c r="L19" s="21">
        <f t="shared" si="3"/>
        <v>0</v>
      </c>
      <c r="M19" s="21">
        <f t="shared" si="4"/>
        <v>350</v>
      </c>
      <c r="N19" s="21">
        <v>0</v>
      </c>
      <c r="O19" s="24">
        <f t="shared" si="5"/>
        <v>350</v>
      </c>
    </row>
    <row r="20" spans="1:15" ht="12.75" customHeight="1">
      <c r="A20" s="17" t="s">
        <v>32</v>
      </c>
      <c r="B20" s="17" t="s">
        <v>31</v>
      </c>
      <c r="C20" s="18"/>
      <c r="D20" s="38">
        <v>80332118</v>
      </c>
      <c r="E20" s="25">
        <v>13</v>
      </c>
      <c r="F20" s="28"/>
      <c r="G20" s="26" t="s">
        <v>100</v>
      </c>
      <c r="H20" s="21"/>
      <c r="I20" s="21">
        <f t="shared" si="0"/>
        <v>910</v>
      </c>
      <c r="J20" s="21">
        <f t="shared" si="1"/>
        <v>0</v>
      </c>
      <c r="K20" s="21">
        <f t="shared" si="2"/>
        <v>0</v>
      </c>
      <c r="L20" s="21">
        <f t="shared" si="3"/>
        <v>0</v>
      </c>
      <c r="M20" s="21">
        <f t="shared" si="4"/>
        <v>910</v>
      </c>
      <c r="N20" s="21">
        <v>450</v>
      </c>
      <c r="O20" s="24">
        <f t="shared" si="5"/>
        <v>1360</v>
      </c>
    </row>
    <row r="21" spans="1:15" ht="12.75" customHeight="1">
      <c r="A21" s="17" t="s">
        <v>33</v>
      </c>
      <c r="B21" s="17" t="s">
        <v>34</v>
      </c>
      <c r="C21" s="18"/>
      <c r="D21" s="38">
        <v>80262406</v>
      </c>
      <c r="E21" s="25">
        <v>8</v>
      </c>
      <c r="F21" s="28"/>
      <c r="G21" s="26"/>
      <c r="H21" s="21"/>
      <c r="I21" s="21">
        <f t="shared" si="0"/>
        <v>560</v>
      </c>
      <c r="J21" s="21">
        <f t="shared" si="1"/>
        <v>0</v>
      </c>
      <c r="K21" s="21">
        <f t="shared" si="2"/>
        <v>0</v>
      </c>
      <c r="L21" s="21">
        <f t="shared" si="3"/>
        <v>0</v>
      </c>
      <c r="M21" s="21">
        <f t="shared" si="4"/>
        <v>560</v>
      </c>
      <c r="N21" s="21">
        <v>0</v>
      </c>
      <c r="O21" s="24">
        <f t="shared" si="5"/>
        <v>560</v>
      </c>
    </row>
    <row r="22" spans="1:15" ht="12.75" customHeight="1">
      <c r="A22" s="17" t="s">
        <v>35</v>
      </c>
      <c r="B22" s="17" t="s">
        <v>34</v>
      </c>
      <c r="C22" s="18"/>
      <c r="D22" s="38">
        <v>80262406</v>
      </c>
      <c r="E22" s="27">
        <v>10</v>
      </c>
      <c r="F22" s="28"/>
      <c r="G22" s="26"/>
      <c r="H22" s="21"/>
      <c r="I22" s="21">
        <f t="shared" si="0"/>
        <v>700</v>
      </c>
      <c r="J22" s="21">
        <f t="shared" si="1"/>
        <v>0</v>
      </c>
      <c r="K22" s="21">
        <f t="shared" si="2"/>
        <v>0</v>
      </c>
      <c r="L22" s="21">
        <f t="shared" si="3"/>
        <v>0</v>
      </c>
      <c r="M22" s="21">
        <f t="shared" si="4"/>
        <v>700</v>
      </c>
      <c r="N22" s="21">
        <v>0</v>
      </c>
      <c r="O22" s="24">
        <f t="shared" si="5"/>
        <v>700</v>
      </c>
    </row>
    <row r="23" spans="1:15" ht="12.75" customHeight="1">
      <c r="A23" s="17" t="s">
        <v>36</v>
      </c>
      <c r="B23" s="17" t="s">
        <v>37</v>
      </c>
      <c r="C23" s="18"/>
      <c r="D23" s="38">
        <v>80229646</v>
      </c>
      <c r="E23" s="26">
        <v>47</v>
      </c>
      <c r="F23" s="28"/>
      <c r="G23" s="26"/>
      <c r="H23" s="21"/>
      <c r="I23" s="21">
        <f t="shared" si="0"/>
        <v>3290</v>
      </c>
      <c r="J23" s="21">
        <f t="shared" si="1"/>
        <v>0</v>
      </c>
      <c r="K23" s="21">
        <f t="shared" si="2"/>
        <v>0</v>
      </c>
      <c r="L23" s="21">
        <f t="shared" si="3"/>
        <v>0</v>
      </c>
      <c r="M23" s="21">
        <f t="shared" si="4"/>
        <v>3290</v>
      </c>
      <c r="N23" s="21">
        <v>0</v>
      </c>
      <c r="O23" s="24">
        <f t="shared" si="5"/>
        <v>3290</v>
      </c>
    </row>
    <row r="24" spans="1:15" ht="12.75" customHeight="1">
      <c r="A24" s="17" t="s">
        <v>38</v>
      </c>
      <c r="B24" s="17" t="s">
        <v>39</v>
      </c>
      <c r="C24" s="18"/>
      <c r="D24" s="38">
        <v>80129096</v>
      </c>
      <c r="E24" s="25">
        <v>10</v>
      </c>
      <c r="F24" s="28"/>
      <c r="G24" s="26"/>
      <c r="H24" s="21"/>
      <c r="I24" s="21">
        <f t="shared" si="0"/>
        <v>700</v>
      </c>
      <c r="J24" s="21">
        <f t="shared" si="1"/>
        <v>0</v>
      </c>
      <c r="K24" s="21">
        <f t="shared" si="2"/>
        <v>0</v>
      </c>
      <c r="L24" s="21">
        <f t="shared" si="3"/>
        <v>0</v>
      </c>
      <c r="M24" s="21">
        <f t="shared" si="4"/>
        <v>700</v>
      </c>
      <c r="N24" s="21">
        <v>0</v>
      </c>
      <c r="O24" s="24">
        <f t="shared" si="5"/>
        <v>700</v>
      </c>
    </row>
    <row r="25" spans="1:15" ht="12.75" customHeight="1">
      <c r="A25" s="17" t="s">
        <v>40</v>
      </c>
      <c r="B25" s="17" t="s">
        <v>41</v>
      </c>
      <c r="C25" s="18"/>
      <c r="D25" s="38">
        <v>80129995</v>
      </c>
      <c r="E25" s="25"/>
      <c r="F25" s="28">
        <v>15</v>
      </c>
      <c r="G25" s="26"/>
      <c r="H25" s="21"/>
      <c r="I25" s="21">
        <f t="shared" si="0"/>
        <v>0</v>
      </c>
      <c r="J25" s="21">
        <f t="shared" si="1"/>
        <v>525</v>
      </c>
      <c r="K25" s="21">
        <f t="shared" si="2"/>
        <v>0</v>
      </c>
      <c r="L25" s="21">
        <f t="shared" si="3"/>
        <v>0</v>
      </c>
      <c r="M25" s="21">
        <f t="shared" si="4"/>
        <v>525</v>
      </c>
      <c r="N25" s="21">
        <v>0</v>
      </c>
      <c r="O25" s="24">
        <f t="shared" si="5"/>
        <v>525</v>
      </c>
    </row>
    <row r="26" spans="1:15" ht="12.75" customHeight="1">
      <c r="A26" s="17" t="s">
        <v>42</v>
      </c>
      <c r="B26" s="17" t="s">
        <v>43</v>
      </c>
      <c r="C26" s="18"/>
      <c r="D26" s="38">
        <v>80348935</v>
      </c>
      <c r="E26" s="25"/>
      <c r="F26" s="28"/>
      <c r="G26" s="26"/>
      <c r="H26" s="21"/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f t="shared" si="3"/>
        <v>0</v>
      </c>
      <c r="M26" s="21">
        <f t="shared" si="4"/>
        <v>0</v>
      </c>
      <c r="N26" s="21">
        <v>0</v>
      </c>
      <c r="O26" s="24">
        <f t="shared" si="5"/>
        <v>0</v>
      </c>
    </row>
    <row r="27" spans="1:15" ht="12.75" customHeight="1">
      <c r="A27" s="17" t="s">
        <v>44</v>
      </c>
      <c r="B27" s="17" t="s">
        <v>116</v>
      </c>
      <c r="C27" s="18"/>
      <c r="D27" s="38">
        <v>48407052727</v>
      </c>
      <c r="E27" s="19">
        <v>3</v>
      </c>
      <c r="F27" s="19">
        <v>1</v>
      </c>
      <c r="G27" s="20"/>
      <c r="H27" s="21"/>
      <c r="I27" s="21">
        <f t="shared" si="0"/>
        <v>210</v>
      </c>
      <c r="J27" s="21">
        <f t="shared" si="1"/>
        <v>35</v>
      </c>
      <c r="K27" s="21">
        <f t="shared" si="2"/>
        <v>0</v>
      </c>
      <c r="L27" s="21">
        <f t="shared" si="3"/>
        <v>0</v>
      </c>
      <c r="M27" s="21">
        <f t="shared" si="4"/>
        <v>245</v>
      </c>
      <c r="N27" s="21">
        <v>0</v>
      </c>
      <c r="O27" s="24">
        <f t="shared" si="5"/>
        <v>245</v>
      </c>
    </row>
    <row r="28" spans="1:15" ht="12.75" customHeight="1">
      <c r="A28" s="17" t="s">
        <v>45</v>
      </c>
      <c r="B28" s="17" t="s">
        <v>46</v>
      </c>
      <c r="C28" s="18"/>
      <c r="D28" s="38">
        <v>80191053</v>
      </c>
      <c r="E28" s="19"/>
      <c r="F28" s="19"/>
      <c r="G28" s="20" t="s">
        <v>98</v>
      </c>
      <c r="H28" s="21"/>
      <c r="I28" s="21">
        <f t="shared" si="0"/>
        <v>0</v>
      </c>
      <c r="J28" s="21">
        <f t="shared" si="1"/>
        <v>0</v>
      </c>
      <c r="K28" s="21">
        <f t="shared" si="2"/>
        <v>0</v>
      </c>
      <c r="L28" s="21">
        <f t="shared" si="3"/>
        <v>0</v>
      </c>
      <c r="M28" s="21">
        <f t="shared" si="4"/>
        <v>0</v>
      </c>
      <c r="N28" s="21">
        <v>650</v>
      </c>
      <c r="O28" s="24">
        <f t="shared" si="5"/>
        <v>650</v>
      </c>
    </row>
    <row r="29" spans="1:15" ht="12.75" customHeight="1">
      <c r="A29" s="17" t="s">
        <v>109</v>
      </c>
      <c r="B29" s="17" t="s">
        <v>47</v>
      </c>
      <c r="C29" s="18"/>
      <c r="D29" s="38">
        <v>80349567</v>
      </c>
      <c r="E29" s="25"/>
      <c r="F29" s="28">
        <v>2</v>
      </c>
      <c r="G29" s="26"/>
      <c r="H29" s="21"/>
      <c r="I29" s="21">
        <f t="shared" si="0"/>
        <v>0</v>
      </c>
      <c r="J29" s="21">
        <f t="shared" si="1"/>
        <v>70</v>
      </c>
      <c r="K29" s="21">
        <f t="shared" si="2"/>
        <v>0</v>
      </c>
      <c r="L29" s="21">
        <f t="shared" si="3"/>
        <v>0</v>
      </c>
      <c r="M29" s="21">
        <f t="shared" si="4"/>
        <v>70</v>
      </c>
      <c r="N29" s="21">
        <v>0</v>
      </c>
      <c r="O29" s="24">
        <f t="shared" si="5"/>
        <v>70</v>
      </c>
    </row>
    <row r="30" spans="1:15" ht="12.75" customHeight="1">
      <c r="A30" s="17" t="s">
        <v>110</v>
      </c>
      <c r="B30" s="17" t="s">
        <v>61</v>
      </c>
      <c r="C30" s="18"/>
      <c r="D30" s="21">
        <v>80149911</v>
      </c>
      <c r="E30" s="25"/>
      <c r="F30" s="28">
        <v>14</v>
      </c>
      <c r="G30" s="26"/>
      <c r="H30" s="21"/>
      <c r="I30" s="21">
        <f t="shared" si="0"/>
        <v>0</v>
      </c>
      <c r="J30" s="21">
        <f t="shared" si="1"/>
        <v>490</v>
      </c>
      <c r="K30" s="21">
        <f t="shared" si="2"/>
        <v>0</v>
      </c>
      <c r="L30" s="21">
        <f t="shared" si="3"/>
        <v>0</v>
      </c>
      <c r="M30" s="21">
        <f t="shared" si="4"/>
        <v>490</v>
      </c>
      <c r="N30" s="21">
        <v>0</v>
      </c>
      <c r="O30" s="24">
        <f t="shared" si="5"/>
        <v>490</v>
      </c>
    </row>
    <row r="31" spans="1:15" ht="12.75" customHeight="1">
      <c r="A31" s="18"/>
      <c r="B31" s="18"/>
      <c r="C31" s="18"/>
      <c r="D31" s="21"/>
      <c r="E31" s="27"/>
      <c r="F31" s="26"/>
      <c r="G31" s="26"/>
      <c r="H31" s="21"/>
      <c r="I31" s="21"/>
      <c r="J31" s="21"/>
      <c r="K31" s="21"/>
      <c r="L31" s="21"/>
      <c r="M31" s="21"/>
      <c r="N31" s="21"/>
      <c r="O31" s="29"/>
    </row>
    <row r="32" spans="1:15" ht="12.75" customHeight="1">
      <c r="A32" s="11" t="s">
        <v>48</v>
      </c>
      <c r="B32" s="12"/>
      <c r="C32" s="12"/>
      <c r="D32" s="12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 customHeight="1">
      <c r="A33" s="17" t="s">
        <v>49</v>
      </c>
      <c r="B33" s="17" t="s">
        <v>121</v>
      </c>
      <c r="C33" s="18"/>
      <c r="D33" s="38">
        <v>80087452</v>
      </c>
      <c r="E33" s="25">
        <v>7</v>
      </c>
      <c r="F33" s="26"/>
      <c r="G33" s="26" t="s">
        <v>100</v>
      </c>
      <c r="H33" s="21"/>
      <c r="I33" s="21">
        <f aca="true" t="shared" si="6" ref="I33:I39">A$1*E33</f>
        <v>490</v>
      </c>
      <c r="J33" s="21">
        <f aca="true" t="shared" si="7" ref="J33:J38">A$1/2*F33</f>
        <v>0</v>
      </c>
      <c r="K33" s="21">
        <f aca="true" t="shared" si="8" ref="K33:K38">H33*(E33+F33)</f>
        <v>0</v>
      </c>
      <c r="L33" s="21">
        <f aca="true" t="shared" si="9" ref="L33:L38">(E33*A$1/2+F33*A$1)*H33</f>
        <v>0</v>
      </c>
      <c r="M33" s="21">
        <f aca="true" t="shared" si="10" ref="M33:M38">I33+J33+L33</f>
        <v>490</v>
      </c>
      <c r="N33" s="21">
        <v>450</v>
      </c>
      <c r="O33" s="29">
        <f aca="true" t="shared" si="11" ref="O33:O39">M33+N33</f>
        <v>940</v>
      </c>
    </row>
    <row r="34" spans="1:15" ht="12.75" customHeight="1">
      <c r="A34" s="17" t="s">
        <v>50</v>
      </c>
      <c r="B34" s="17" t="s">
        <v>51</v>
      </c>
      <c r="C34" s="18"/>
      <c r="D34" s="38">
        <v>80077488</v>
      </c>
      <c r="E34" s="25">
        <v>37</v>
      </c>
      <c r="F34" s="28">
        <v>2</v>
      </c>
      <c r="G34" s="26" t="s">
        <v>99</v>
      </c>
      <c r="H34" s="21">
        <v>1</v>
      </c>
      <c r="I34" s="21">
        <f t="shared" si="6"/>
        <v>2590</v>
      </c>
      <c r="J34" s="21">
        <f t="shared" si="7"/>
        <v>70</v>
      </c>
      <c r="K34" s="21">
        <f t="shared" si="8"/>
        <v>39</v>
      </c>
      <c r="L34" s="21">
        <f t="shared" si="9"/>
        <v>1435</v>
      </c>
      <c r="M34" s="21">
        <f t="shared" si="10"/>
        <v>4095</v>
      </c>
      <c r="N34" s="21">
        <v>1253</v>
      </c>
      <c r="O34" s="29">
        <f t="shared" si="11"/>
        <v>5348</v>
      </c>
    </row>
    <row r="35" spans="1:15" ht="12.75" customHeight="1">
      <c r="A35" s="17" t="s">
        <v>108</v>
      </c>
      <c r="B35" s="17" t="s">
        <v>31</v>
      </c>
      <c r="C35" s="18"/>
      <c r="D35" s="38">
        <v>80332118</v>
      </c>
      <c r="E35" s="25">
        <v>3</v>
      </c>
      <c r="F35" s="28"/>
      <c r="G35" s="26"/>
      <c r="H35" s="21"/>
      <c r="I35" s="21">
        <f t="shared" si="6"/>
        <v>210</v>
      </c>
      <c r="J35" s="21">
        <f t="shared" si="7"/>
        <v>0</v>
      </c>
      <c r="K35" s="21">
        <f t="shared" si="8"/>
        <v>0</v>
      </c>
      <c r="L35" s="21">
        <f t="shared" si="9"/>
        <v>0</v>
      </c>
      <c r="M35" s="21">
        <f t="shared" si="10"/>
        <v>210</v>
      </c>
      <c r="N35" s="21">
        <v>0</v>
      </c>
      <c r="O35" s="29">
        <f t="shared" si="11"/>
        <v>210</v>
      </c>
    </row>
    <row r="36" spans="1:15" ht="12.75" customHeight="1">
      <c r="A36" s="17" t="s">
        <v>107</v>
      </c>
      <c r="B36" s="17" t="s">
        <v>31</v>
      </c>
      <c r="C36" s="18"/>
      <c r="D36" s="38">
        <v>80332118</v>
      </c>
      <c r="E36" s="25">
        <v>10</v>
      </c>
      <c r="F36" s="28"/>
      <c r="G36" s="26"/>
      <c r="H36" s="21"/>
      <c r="I36" s="21">
        <f t="shared" si="6"/>
        <v>700</v>
      </c>
      <c r="J36" s="21">
        <f t="shared" si="7"/>
        <v>0</v>
      </c>
      <c r="K36" s="21">
        <f t="shared" si="8"/>
        <v>0</v>
      </c>
      <c r="L36" s="21">
        <f t="shared" si="9"/>
        <v>0</v>
      </c>
      <c r="M36" s="21">
        <f t="shared" si="10"/>
        <v>700</v>
      </c>
      <c r="N36" s="21">
        <v>0</v>
      </c>
      <c r="O36" s="29">
        <f t="shared" si="11"/>
        <v>700</v>
      </c>
    </row>
    <row r="37" spans="1:15" ht="12.75" customHeight="1">
      <c r="A37" s="17" t="s">
        <v>52</v>
      </c>
      <c r="B37" s="17" t="s">
        <v>53</v>
      </c>
      <c r="C37" s="18"/>
      <c r="D37" s="21">
        <v>80006979</v>
      </c>
      <c r="E37" s="25">
        <v>2</v>
      </c>
      <c r="F37" s="26"/>
      <c r="G37" s="26"/>
      <c r="H37" s="21"/>
      <c r="I37" s="21">
        <f t="shared" si="6"/>
        <v>140</v>
      </c>
      <c r="J37" s="21">
        <f t="shared" si="7"/>
        <v>0</v>
      </c>
      <c r="K37" s="21">
        <f t="shared" si="8"/>
        <v>0</v>
      </c>
      <c r="L37" s="21">
        <f t="shared" si="9"/>
        <v>0</v>
      </c>
      <c r="M37" s="21">
        <f t="shared" si="10"/>
        <v>140</v>
      </c>
      <c r="N37" s="21">
        <v>0</v>
      </c>
      <c r="O37" s="29">
        <f t="shared" si="11"/>
        <v>140</v>
      </c>
    </row>
    <row r="38" spans="1:15" ht="12.75" customHeight="1">
      <c r="A38" s="17" t="s">
        <v>54</v>
      </c>
      <c r="B38" s="17" t="s">
        <v>53</v>
      </c>
      <c r="C38" s="18"/>
      <c r="D38" s="38">
        <v>80006979</v>
      </c>
      <c r="E38" s="25">
        <v>1</v>
      </c>
      <c r="F38" s="26"/>
      <c r="G38" s="26" t="s">
        <v>99</v>
      </c>
      <c r="H38" s="21">
        <v>1</v>
      </c>
      <c r="I38" s="21">
        <f t="shared" si="6"/>
        <v>70</v>
      </c>
      <c r="J38" s="21">
        <f t="shared" si="7"/>
        <v>0</v>
      </c>
      <c r="K38" s="21">
        <f t="shared" si="8"/>
        <v>1</v>
      </c>
      <c r="L38" s="21">
        <f t="shared" si="9"/>
        <v>35</v>
      </c>
      <c r="M38" s="21">
        <f t="shared" si="10"/>
        <v>105</v>
      </c>
      <c r="N38" s="21">
        <v>1253</v>
      </c>
      <c r="O38" s="29">
        <f t="shared" si="11"/>
        <v>1358</v>
      </c>
    </row>
    <row r="39" spans="1:15" ht="12.75" customHeight="1">
      <c r="A39" s="17" t="s">
        <v>55</v>
      </c>
      <c r="B39" s="17" t="s">
        <v>31</v>
      </c>
      <c r="C39" s="18"/>
      <c r="D39" s="21">
        <v>80332118</v>
      </c>
      <c r="E39" s="27">
        <v>7</v>
      </c>
      <c r="F39" s="26"/>
      <c r="G39" s="26"/>
      <c r="H39" s="21"/>
      <c r="I39" s="21">
        <f t="shared" si="6"/>
        <v>490</v>
      </c>
      <c r="J39" s="21">
        <f>A$1/2*F39</f>
        <v>0</v>
      </c>
      <c r="K39" s="21">
        <f>H39*(E39+F39)</f>
        <v>0</v>
      </c>
      <c r="L39" s="21">
        <f>(E39*A$1/2+F39*A$1)*H39</f>
        <v>0</v>
      </c>
      <c r="M39" s="21">
        <f>I39+J39+L39</f>
        <v>490</v>
      </c>
      <c r="N39" s="21">
        <v>0</v>
      </c>
      <c r="O39" s="29">
        <f t="shared" si="11"/>
        <v>490</v>
      </c>
    </row>
    <row r="40" spans="1:15" ht="12.75" customHeight="1">
      <c r="A40" s="30"/>
      <c r="B40" s="30"/>
      <c r="C40" s="18"/>
      <c r="D40" s="21"/>
      <c r="E40" s="27"/>
      <c r="F40" s="26"/>
      <c r="G40" s="26"/>
      <c r="H40" s="21"/>
      <c r="I40" s="21"/>
      <c r="J40" s="21"/>
      <c r="K40" s="21"/>
      <c r="L40" s="21"/>
      <c r="M40" s="21"/>
      <c r="N40" s="21"/>
      <c r="O40" s="29"/>
    </row>
    <row r="41" spans="1:15" ht="12.75" customHeight="1">
      <c r="A41" s="11" t="s">
        <v>56</v>
      </c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2.75" customHeight="1">
      <c r="A42" s="17" t="s">
        <v>57</v>
      </c>
      <c r="B42" s="17" t="s">
        <v>58</v>
      </c>
      <c r="C42" s="18"/>
      <c r="D42" s="39">
        <v>80120623</v>
      </c>
      <c r="E42" s="25">
        <v>8</v>
      </c>
      <c r="F42" s="26"/>
      <c r="G42" s="21" t="s">
        <v>99</v>
      </c>
      <c r="H42" s="21">
        <v>1</v>
      </c>
      <c r="I42" s="21">
        <f aca="true" t="shared" si="12" ref="I42:I52">A$1*E42</f>
        <v>560</v>
      </c>
      <c r="J42" s="21">
        <f aca="true" t="shared" si="13" ref="J42:J52">A$1/2*F42</f>
        <v>0</v>
      </c>
      <c r="K42" s="21">
        <f aca="true" t="shared" si="14" ref="K42:K52">H42*(E42+F42)</f>
        <v>8</v>
      </c>
      <c r="L42" s="21">
        <f aca="true" t="shared" si="15" ref="L42:L52">(E42*A$1/2+F42*A$1)*H42</f>
        <v>280</v>
      </c>
      <c r="M42" s="21">
        <f aca="true" t="shared" si="16" ref="M42:M52">I42+J42+L42</f>
        <v>840</v>
      </c>
      <c r="N42" s="21">
        <v>1253</v>
      </c>
      <c r="O42" s="22">
        <f aca="true" t="shared" si="17" ref="O42:O52">M42+N42</f>
        <v>2093</v>
      </c>
    </row>
    <row r="43" spans="1:15" ht="12.75" customHeight="1">
      <c r="A43" s="17" t="s">
        <v>59</v>
      </c>
      <c r="B43" s="17" t="s">
        <v>59</v>
      </c>
      <c r="C43" s="18"/>
      <c r="D43" s="39">
        <v>80257925</v>
      </c>
      <c r="E43" s="25">
        <v>20</v>
      </c>
      <c r="F43" s="26"/>
      <c r="G43" s="21" t="s">
        <v>99</v>
      </c>
      <c r="H43" s="21">
        <v>1</v>
      </c>
      <c r="I43" s="21">
        <f t="shared" si="12"/>
        <v>1400</v>
      </c>
      <c r="J43" s="21">
        <f t="shared" si="13"/>
        <v>0</v>
      </c>
      <c r="K43" s="21">
        <f t="shared" si="14"/>
        <v>20</v>
      </c>
      <c r="L43" s="21">
        <f t="shared" si="15"/>
        <v>700</v>
      </c>
      <c r="M43" s="21">
        <f t="shared" si="16"/>
        <v>2100</v>
      </c>
      <c r="N43" s="21">
        <v>1253</v>
      </c>
      <c r="O43" s="29">
        <f t="shared" si="17"/>
        <v>3353</v>
      </c>
    </row>
    <row r="44" spans="1:15" ht="12.75" customHeight="1">
      <c r="A44" s="33" t="s">
        <v>105</v>
      </c>
      <c r="B44" s="17" t="s">
        <v>60</v>
      </c>
      <c r="C44" s="18"/>
      <c r="D44" s="39">
        <v>80335878</v>
      </c>
      <c r="E44" s="26">
        <v>55</v>
      </c>
      <c r="F44" s="28"/>
      <c r="G44" s="26" t="s">
        <v>100</v>
      </c>
      <c r="H44" s="21"/>
      <c r="I44" s="21">
        <f t="shared" si="12"/>
        <v>3850</v>
      </c>
      <c r="J44" s="21">
        <f t="shared" si="13"/>
        <v>0</v>
      </c>
      <c r="K44" s="21">
        <f t="shared" si="14"/>
        <v>0</v>
      </c>
      <c r="L44" s="21">
        <f t="shared" si="15"/>
        <v>0</v>
      </c>
      <c r="M44" s="21">
        <f t="shared" si="16"/>
        <v>3850</v>
      </c>
      <c r="N44" s="21">
        <v>450</v>
      </c>
      <c r="O44" s="29">
        <f t="shared" si="17"/>
        <v>4300</v>
      </c>
    </row>
    <row r="45" spans="1:15" ht="12.75" customHeight="1">
      <c r="A45" s="17" t="s">
        <v>106</v>
      </c>
      <c r="B45" s="17" t="s">
        <v>61</v>
      </c>
      <c r="C45" s="18"/>
      <c r="D45" s="39">
        <v>80149911</v>
      </c>
      <c r="E45" s="27"/>
      <c r="F45" s="28">
        <v>9</v>
      </c>
      <c r="G45" s="26"/>
      <c r="H45" s="21"/>
      <c r="I45" s="21">
        <f t="shared" si="12"/>
        <v>0</v>
      </c>
      <c r="J45" s="21">
        <f t="shared" si="13"/>
        <v>315</v>
      </c>
      <c r="K45" s="21">
        <f t="shared" si="14"/>
        <v>0</v>
      </c>
      <c r="L45" s="21">
        <f t="shared" si="15"/>
        <v>0</v>
      </c>
      <c r="M45" s="21">
        <f t="shared" si="16"/>
        <v>315</v>
      </c>
      <c r="N45" s="21">
        <v>0</v>
      </c>
      <c r="O45" s="29">
        <f t="shared" si="17"/>
        <v>315</v>
      </c>
    </row>
    <row r="46" spans="1:15" ht="12.75" customHeight="1">
      <c r="A46" s="17" t="s">
        <v>62</v>
      </c>
      <c r="B46" s="17" t="s">
        <v>122</v>
      </c>
      <c r="C46" s="18"/>
      <c r="D46" s="39">
        <v>80046588</v>
      </c>
      <c r="E46" s="26"/>
      <c r="F46" s="28">
        <v>14</v>
      </c>
      <c r="G46" s="26"/>
      <c r="H46" s="21"/>
      <c r="I46" s="21">
        <f t="shared" si="12"/>
        <v>0</v>
      </c>
      <c r="J46" s="21">
        <f t="shared" si="13"/>
        <v>490</v>
      </c>
      <c r="K46" s="21">
        <f t="shared" si="14"/>
        <v>0</v>
      </c>
      <c r="L46" s="21">
        <f t="shared" si="15"/>
        <v>0</v>
      </c>
      <c r="M46" s="21">
        <f t="shared" si="16"/>
        <v>490</v>
      </c>
      <c r="N46" s="21">
        <v>0</v>
      </c>
      <c r="O46" s="29">
        <f t="shared" si="17"/>
        <v>490</v>
      </c>
    </row>
    <row r="47" spans="1:15" ht="12.75" customHeight="1">
      <c r="A47" s="17" t="s">
        <v>63</v>
      </c>
      <c r="B47" s="17" t="s">
        <v>123</v>
      </c>
      <c r="C47" s="18"/>
      <c r="D47" s="39">
        <v>80299243</v>
      </c>
      <c r="E47" s="28">
        <v>4</v>
      </c>
      <c r="F47" s="26"/>
      <c r="G47" s="21" t="s">
        <v>100</v>
      </c>
      <c r="H47" s="21"/>
      <c r="I47" s="21">
        <f t="shared" si="12"/>
        <v>280</v>
      </c>
      <c r="J47" s="21">
        <f t="shared" si="13"/>
        <v>0</v>
      </c>
      <c r="K47" s="21">
        <f t="shared" si="14"/>
        <v>0</v>
      </c>
      <c r="L47" s="21">
        <f t="shared" si="15"/>
        <v>0</v>
      </c>
      <c r="M47" s="21">
        <f t="shared" si="16"/>
        <v>280</v>
      </c>
      <c r="N47" s="21">
        <v>450</v>
      </c>
      <c r="O47" s="29">
        <f t="shared" si="17"/>
        <v>730</v>
      </c>
    </row>
    <row r="48" spans="1:15" ht="12.75" customHeight="1">
      <c r="A48" s="17" t="s">
        <v>64</v>
      </c>
      <c r="B48" s="17" t="s">
        <v>65</v>
      </c>
      <c r="C48" s="18"/>
      <c r="D48" s="39">
        <v>80093346</v>
      </c>
      <c r="E48" s="25">
        <v>9</v>
      </c>
      <c r="F48" s="26"/>
      <c r="G48" s="21" t="s">
        <v>100</v>
      </c>
      <c r="H48" s="21"/>
      <c r="I48" s="21">
        <f t="shared" si="12"/>
        <v>630</v>
      </c>
      <c r="J48" s="21">
        <f t="shared" si="13"/>
        <v>0</v>
      </c>
      <c r="K48" s="21">
        <f t="shared" si="14"/>
        <v>0</v>
      </c>
      <c r="L48" s="21">
        <f t="shared" si="15"/>
        <v>0</v>
      </c>
      <c r="M48" s="21">
        <f t="shared" si="16"/>
        <v>630</v>
      </c>
      <c r="N48" s="21">
        <v>450</v>
      </c>
      <c r="O48" s="22">
        <f t="shared" si="17"/>
        <v>1080</v>
      </c>
    </row>
    <row r="49" spans="1:15" ht="12.75" customHeight="1">
      <c r="A49" s="17" t="s">
        <v>66</v>
      </c>
      <c r="B49" s="17" t="s">
        <v>67</v>
      </c>
      <c r="C49" s="18"/>
      <c r="D49" s="39">
        <v>80037253</v>
      </c>
      <c r="E49" s="25">
        <v>9</v>
      </c>
      <c r="F49" s="26"/>
      <c r="G49" s="21"/>
      <c r="H49" s="21"/>
      <c r="I49" s="21">
        <f t="shared" si="12"/>
        <v>630</v>
      </c>
      <c r="J49" s="21">
        <f t="shared" si="13"/>
        <v>0</v>
      </c>
      <c r="K49" s="21">
        <f t="shared" si="14"/>
        <v>0</v>
      </c>
      <c r="L49" s="21">
        <f t="shared" si="15"/>
        <v>0</v>
      </c>
      <c r="M49" s="21">
        <f t="shared" si="16"/>
        <v>630</v>
      </c>
      <c r="N49" s="21">
        <v>0</v>
      </c>
      <c r="O49" s="29">
        <f t="shared" si="17"/>
        <v>630</v>
      </c>
    </row>
    <row r="50" spans="1:15" ht="12.75" customHeight="1">
      <c r="A50" s="17" t="s">
        <v>68</v>
      </c>
      <c r="B50" s="17" t="s">
        <v>101</v>
      </c>
      <c r="C50" s="18"/>
      <c r="D50" s="39">
        <v>80093346</v>
      </c>
      <c r="E50" s="26">
        <v>6</v>
      </c>
      <c r="F50" s="28"/>
      <c r="G50" s="26"/>
      <c r="H50" s="21"/>
      <c r="I50" s="21">
        <f t="shared" si="12"/>
        <v>420</v>
      </c>
      <c r="J50" s="21">
        <f t="shared" si="13"/>
        <v>0</v>
      </c>
      <c r="K50" s="21">
        <f t="shared" si="14"/>
        <v>0</v>
      </c>
      <c r="L50" s="21">
        <f t="shared" si="15"/>
        <v>0</v>
      </c>
      <c r="M50" s="21">
        <f t="shared" si="16"/>
        <v>420</v>
      </c>
      <c r="N50" s="21">
        <v>0</v>
      </c>
      <c r="O50" s="29">
        <f t="shared" si="17"/>
        <v>420</v>
      </c>
    </row>
    <row r="51" spans="1:15" ht="12.75" customHeight="1">
      <c r="A51" s="17" t="s">
        <v>69</v>
      </c>
      <c r="B51" s="17" t="s">
        <v>101</v>
      </c>
      <c r="C51" s="18"/>
      <c r="D51" s="39">
        <v>80093346</v>
      </c>
      <c r="E51" s="27">
        <v>11</v>
      </c>
      <c r="F51" s="28"/>
      <c r="G51" s="26"/>
      <c r="H51" s="21"/>
      <c r="I51" s="21">
        <f t="shared" si="12"/>
        <v>770</v>
      </c>
      <c r="J51" s="21">
        <f t="shared" si="13"/>
        <v>0</v>
      </c>
      <c r="K51" s="21">
        <f t="shared" si="14"/>
        <v>0</v>
      </c>
      <c r="L51" s="21">
        <f t="shared" si="15"/>
        <v>0</v>
      </c>
      <c r="M51" s="21">
        <f t="shared" si="16"/>
        <v>770</v>
      </c>
      <c r="N51" s="21">
        <v>0</v>
      </c>
      <c r="O51" s="29">
        <f t="shared" si="17"/>
        <v>770</v>
      </c>
    </row>
    <row r="52" spans="1:15" ht="12.75" customHeight="1">
      <c r="A52" s="17" t="s">
        <v>70</v>
      </c>
      <c r="B52" s="17" t="s">
        <v>124</v>
      </c>
      <c r="C52" s="18"/>
      <c r="D52" s="39">
        <v>80084436</v>
      </c>
      <c r="E52" s="26"/>
      <c r="F52" s="28">
        <v>1</v>
      </c>
      <c r="G52" s="26"/>
      <c r="H52" s="21"/>
      <c r="I52" s="21">
        <f t="shared" si="12"/>
        <v>0</v>
      </c>
      <c r="J52" s="21">
        <f t="shared" si="13"/>
        <v>35</v>
      </c>
      <c r="K52" s="21">
        <f t="shared" si="14"/>
        <v>0</v>
      </c>
      <c r="L52" s="21">
        <f t="shared" si="15"/>
        <v>0</v>
      </c>
      <c r="M52" s="21">
        <f t="shared" si="16"/>
        <v>35</v>
      </c>
      <c r="N52" s="21">
        <v>0</v>
      </c>
      <c r="O52" s="29">
        <f t="shared" si="17"/>
        <v>35</v>
      </c>
    </row>
    <row r="53" spans="1:15" ht="12.75" customHeight="1">
      <c r="A53" s="18"/>
      <c r="B53" s="18"/>
      <c r="C53" s="18"/>
      <c r="D53" s="21"/>
      <c r="E53" s="26"/>
      <c r="F53" s="26"/>
      <c r="G53" s="26"/>
      <c r="H53" s="21"/>
      <c r="I53" s="21"/>
      <c r="J53" s="21"/>
      <c r="K53" s="21"/>
      <c r="L53" s="21"/>
      <c r="M53" s="21"/>
      <c r="N53" s="21"/>
      <c r="O53" s="29"/>
    </row>
    <row r="54" spans="1:15" ht="12.75" customHeight="1">
      <c r="A54" s="11" t="s">
        <v>71</v>
      </c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 customHeight="1">
      <c r="A55" s="17" t="s">
        <v>72</v>
      </c>
      <c r="B55" s="17" t="s">
        <v>39</v>
      </c>
      <c r="C55" s="18"/>
      <c r="D55" s="39">
        <v>80129096</v>
      </c>
      <c r="E55" s="25">
        <v>5</v>
      </c>
      <c r="F55" s="26"/>
      <c r="G55" s="26" t="s">
        <v>98</v>
      </c>
      <c r="H55" s="21"/>
      <c r="I55" s="21">
        <f aca="true" t="shared" si="18" ref="I55:I60">A$1*E55</f>
        <v>350</v>
      </c>
      <c r="J55" s="21">
        <f aca="true" t="shared" si="19" ref="J55:J60">A$1/2*F55</f>
        <v>0</v>
      </c>
      <c r="K55" s="21">
        <f aca="true" t="shared" si="20" ref="K55:K60">H55*(E55+F55)</f>
        <v>0</v>
      </c>
      <c r="L55" s="21">
        <f aca="true" t="shared" si="21" ref="L55:L60">(E55*A$1/2+F55*A$1)*H55</f>
        <v>0</v>
      </c>
      <c r="M55" s="21">
        <f aca="true" t="shared" si="22" ref="M55:M60">I55+J55+L55</f>
        <v>350</v>
      </c>
      <c r="N55" s="21">
        <v>650</v>
      </c>
      <c r="O55" s="29">
        <f aca="true" t="shared" si="23" ref="O55:O60">M55+N55</f>
        <v>1000</v>
      </c>
    </row>
    <row r="56" spans="1:15" ht="12.75" customHeight="1">
      <c r="A56" s="17" t="s">
        <v>73</v>
      </c>
      <c r="B56" s="17" t="s">
        <v>39</v>
      </c>
      <c r="C56" s="18"/>
      <c r="D56" s="39">
        <v>80129096</v>
      </c>
      <c r="E56" s="25">
        <v>6</v>
      </c>
      <c r="F56" s="26"/>
      <c r="G56" s="26"/>
      <c r="H56" s="21"/>
      <c r="I56" s="21">
        <f t="shared" si="18"/>
        <v>420</v>
      </c>
      <c r="J56" s="21">
        <f t="shared" si="19"/>
        <v>0</v>
      </c>
      <c r="K56" s="21">
        <f t="shared" si="20"/>
        <v>0</v>
      </c>
      <c r="L56" s="21">
        <f t="shared" si="21"/>
        <v>0</v>
      </c>
      <c r="M56" s="21">
        <f t="shared" si="22"/>
        <v>420</v>
      </c>
      <c r="N56" s="21">
        <v>0</v>
      </c>
      <c r="O56" s="29">
        <f t="shared" si="23"/>
        <v>420</v>
      </c>
    </row>
    <row r="57" spans="1:15" ht="12.75" customHeight="1">
      <c r="A57" s="17" t="s">
        <v>74</v>
      </c>
      <c r="B57" s="17" t="s">
        <v>61</v>
      </c>
      <c r="C57" s="18"/>
      <c r="D57" s="21">
        <v>80149911</v>
      </c>
      <c r="E57" s="25"/>
      <c r="F57" s="28">
        <v>9</v>
      </c>
      <c r="G57" s="26"/>
      <c r="H57" s="21"/>
      <c r="I57" s="21">
        <f t="shared" si="18"/>
        <v>0</v>
      </c>
      <c r="J57" s="21">
        <f t="shared" si="19"/>
        <v>315</v>
      </c>
      <c r="K57" s="21">
        <f t="shared" si="20"/>
        <v>0</v>
      </c>
      <c r="L57" s="21">
        <f t="shared" si="21"/>
        <v>0</v>
      </c>
      <c r="M57" s="21">
        <f t="shared" si="22"/>
        <v>315</v>
      </c>
      <c r="N57" s="21">
        <v>0</v>
      </c>
      <c r="O57" s="29">
        <f t="shared" si="23"/>
        <v>315</v>
      </c>
    </row>
    <row r="58" spans="1:15" ht="12.75" customHeight="1">
      <c r="A58" s="17" t="s">
        <v>75</v>
      </c>
      <c r="B58" s="17" t="s">
        <v>76</v>
      </c>
      <c r="C58" s="18"/>
      <c r="D58" s="39">
        <v>80329719</v>
      </c>
      <c r="E58" s="25">
        <v>4</v>
      </c>
      <c r="F58" s="28">
        <v>3</v>
      </c>
      <c r="G58" s="26" t="s">
        <v>100</v>
      </c>
      <c r="H58" s="21"/>
      <c r="I58" s="21">
        <f t="shared" si="18"/>
        <v>280</v>
      </c>
      <c r="J58" s="21">
        <f t="shared" si="19"/>
        <v>105</v>
      </c>
      <c r="K58" s="21">
        <f t="shared" si="20"/>
        <v>0</v>
      </c>
      <c r="L58" s="21">
        <f t="shared" si="21"/>
        <v>0</v>
      </c>
      <c r="M58" s="21">
        <f t="shared" si="22"/>
        <v>385</v>
      </c>
      <c r="N58" s="21">
        <v>450</v>
      </c>
      <c r="O58" s="29">
        <f t="shared" si="23"/>
        <v>835</v>
      </c>
    </row>
    <row r="59" spans="1:15" ht="12.75" customHeight="1">
      <c r="A59" s="17" t="s">
        <v>77</v>
      </c>
      <c r="B59" s="17" t="s">
        <v>31</v>
      </c>
      <c r="C59" s="18"/>
      <c r="D59" s="21">
        <v>80332118</v>
      </c>
      <c r="E59" s="26">
        <v>6</v>
      </c>
      <c r="F59" s="28"/>
      <c r="G59" s="26"/>
      <c r="H59" s="21"/>
      <c r="I59" s="21">
        <f t="shared" si="18"/>
        <v>420</v>
      </c>
      <c r="J59" s="21">
        <f t="shared" si="19"/>
        <v>0</v>
      </c>
      <c r="K59" s="21">
        <f t="shared" si="20"/>
        <v>0</v>
      </c>
      <c r="L59" s="21">
        <f t="shared" si="21"/>
        <v>0</v>
      </c>
      <c r="M59" s="21">
        <f t="shared" si="22"/>
        <v>420</v>
      </c>
      <c r="N59" s="21">
        <v>0</v>
      </c>
      <c r="O59" s="29">
        <f t="shared" si="23"/>
        <v>420</v>
      </c>
    </row>
    <row r="60" spans="1:15" ht="12.75" customHeight="1">
      <c r="A60" s="17" t="s">
        <v>78</v>
      </c>
      <c r="B60" s="17" t="s">
        <v>34</v>
      </c>
      <c r="C60" s="18"/>
      <c r="D60" s="21">
        <v>80262406</v>
      </c>
      <c r="E60" s="25">
        <v>28</v>
      </c>
      <c r="F60" s="26"/>
      <c r="G60" s="26"/>
      <c r="H60" s="21"/>
      <c r="I60" s="21">
        <f t="shared" si="18"/>
        <v>1960</v>
      </c>
      <c r="J60" s="21">
        <f t="shared" si="19"/>
        <v>0</v>
      </c>
      <c r="K60" s="21">
        <f t="shared" si="20"/>
        <v>0</v>
      </c>
      <c r="L60" s="21">
        <f t="shared" si="21"/>
        <v>0</v>
      </c>
      <c r="M60" s="21">
        <f t="shared" si="22"/>
        <v>1960</v>
      </c>
      <c r="N60" s="21">
        <v>0</v>
      </c>
      <c r="O60" s="29">
        <f t="shared" si="23"/>
        <v>1960</v>
      </c>
    </row>
    <row r="61" spans="1:15" ht="12.75" customHeight="1">
      <c r="A61" s="18"/>
      <c r="B61" s="18"/>
      <c r="C61" s="18"/>
      <c r="D61" s="21"/>
      <c r="E61" s="26"/>
      <c r="F61" s="26"/>
      <c r="G61" s="26"/>
      <c r="H61" s="21"/>
      <c r="I61" s="21"/>
      <c r="J61" s="21"/>
      <c r="K61" s="21"/>
      <c r="L61" s="21"/>
      <c r="M61" s="21"/>
      <c r="N61" s="21"/>
      <c r="O61" s="29"/>
    </row>
    <row r="62" spans="1:15" ht="12.75" customHeight="1">
      <c r="A62" s="11" t="s">
        <v>79</v>
      </c>
      <c r="B62" s="31"/>
      <c r="C62" s="31"/>
      <c r="D62" s="31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 customHeight="1">
      <c r="A63" s="17" t="s">
        <v>80</v>
      </c>
      <c r="B63" s="17" t="s">
        <v>61</v>
      </c>
      <c r="C63" s="18"/>
      <c r="D63" s="21">
        <v>80149911</v>
      </c>
      <c r="E63" s="25"/>
      <c r="F63" s="28">
        <v>54</v>
      </c>
      <c r="G63" s="26"/>
      <c r="H63" s="21"/>
      <c r="I63" s="21">
        <f aca="true" t="shared" si="24" ref="I63:I68">A$1*E63</f>
        <v>0</v>
      </c>
      <c r="J63" s="21">
        <f aca="true" t="shared" si="25" ref="J63:J68">A$1/2*F63</f>
        <v>1890</v>
      </c>
      <c r="K63" s="21">
        <f>H63*(E63+F63)</f>
        <v>0</v>
      </c>
      <c r="L63" s="21">
        <f aca="true" t="shared" si="26" ref="L63:L68">(E63*A$1/2+F63*A$1)*H63</f>
        <v>0</v>
      </c>
      <c r="M63" s="21">
        <f aca="true" t="shared" si="27" ref="M63:M68">I63+J63+L63</f>
        <v>1890</v>
      </c>
      <c r="N63" s="21">
        <v>0</v>
      </c>
      <c r="O63" s="29">
        <f aca="true" t="shared" si="28" ref="O63:O68">M63+N63</f>
        <v>1890</v>
      </c>
    </row>
    <row r="64" spans="1:15" ht="12.75" customHeight="1">
      <c r="A64" s="17" t="s">
        <v>81</v>
      </c>
      <c r="B64" s="17" t="s">
        <v>61</v>
      </c>
      <c r="C64" s="18"/>
      <c r="D64" s="21">
        <v>80149911</v>
      </c>
      <c r="E64" s="27">
        <v>5</v>
      </c>
      <c r="F64" s="28">
        <v>3</v>
      </c>
      <c r="G64" s="26"/>
      <c r="H64" s="21"/>
      <c r="I64" s="21">
        <f t="shared" si="24"/>
        <v>350</v>
      </c>
      <c r="J64" s="21">
        <f t="shared" si="25"/>
        <v>105</v>
      </c>
      <c r="K64" s="21">
        <v>0</v>
      </c>
      <c r="L64" s="21">
        <f t="shared" si="26"/>
        <v>0</v>
      </c>
      <c r="M64" s="21">
        <f t="shared" si="27"/>
        <v>455</v>
      </c>
      <c r="N64" s="21">
        <v>0</v>
      </c>
      <c r="O64" s="29">
        <f t="shared" si="28"/>
        <v>455</v>
      </c>
    </row>
    <row r="65" spans="1:15" ht="12.75" customHeight="1">
      <c r="A65" s="17" t="s">
        <v>82</v>
      </c>
      <c r="B65" s="17" t="s">
        <v>31</v>
      </c>
      <c r="C65" s="18"/>
      <c r="D65" s="21">
        <v>80332118</v>
      </c>
      <c r="E65" s="25">
        <v>2</v>
      </c>
      <c r="F65" s="28"/>
      <c r="G65" s="26"/>
      <c r="H65" s="21"/>
      <c r="I65" s="21">
        <f t="shared" si="24"/>
        <v>140</v>
      </c>
      <c r="J65" s="21">
        <f t="shared" si="25"/>
        <v>0</v>
      </c>
      <c r="K65" s="21">
        <v>0</v>
      </c>
      <c r="L65" s="21">
        <f t="shared" si="26"/>
        <v>0</v>
      </c>
      <c r="M65" s="21">
        <f t="shared" si="27"/>
        <v>140</v>
      </c>
      <c r="N65" s="21">
        <v>0</v>
      </c>
      <c r="O65" s="29">
        <f t="shared" si="28"/>
        <v>140</v>
      </c>
    </row>
    <row r="66" spans="1:15" ht="12.75" customHeight="1">
      <c r="A66" s="17" t="s">
        <v>83</v>
      </c>
      <c r="B66" s="17" t="s">
        <v>61</v>
      </c>
      <c r="C66" s="18"/>
      <c r="D66" s="21">
        <v>80149911</v>
      </c>
      <c r="E66" s="25">
        <v>20</v>
      </c>
      <c r="F66" s="28"/>
      <c r="G66" s="26" t="s">
        <v>98</v>
      </c>
      <c r="H66" s="21"/>
      <c r="I66" s="21">
        <f t="shared" si="24"/>
        <v>1400</v>
      </c>
      <c r="J66" s="21">
        <f t="shared" si="25"/>
        <v>0</v>
      </c>
      <c r="K66" s="21">
        <f>H66*(E66+F66)</f>
        <v>0</v>
      </c>
      <c r="L66" s="21">
        <f t="shared" si="26"/>
        <v>0</v>
      </c>
      <c r="M66" s="21">
        <f t="shared" si="27"/>
        <v>1400</v>
      </c>
      <c r="N66" s="21">
        <v>650</v>
      </c>
      <c r="O66" s="29">
        <f t="shared" si="28"/>
        <v>2050</v>
      </c>
    </row>
    <row r="67" spans="1:15" ht="12.75" customHeight="1">
      <c r="A67" s="17" t="s">
        <v>84</v>
      </c>
      <c r="B67" s="17" t="s">
        <v>76</v>
      </c>
      <c r="C67" s="18"/>
      <c r="D67" s="40">
        <v>80329719</v>
      </c>
      <c r="E67" s="27">
        <v>1</v>
      </c>
      <c r="F67" s="28">
        <v>3</v>
      </c>
      <c r="G67" s="26"/>
      <c r="H67" s="21"/>
      <c r="I67" s="21">
        <f t="shared" si="24"/>
        <v>70</v>
      </c>
      <c r="J67" s="21">
        <f t="shared" si="25"/>
        <v>105</v>
      </c>
      <c r="K67" s="21">
        <v>0</v>
      </c>
      <c r="L67" s="21">
        <f t="shared" si="26"/>
        <v>0</v>
      </c>
      <c r="M67" s="21">
        <f t="shared" si="27"/>
        <v>175</v>
      </c>
      <c r="N67" s="21">
        <v>0</v>
      </c>
      <c r="O67" s="29">
        <f t="shared" si="28"/>
        <v>175</v>
      </c>
    </row>
    <row r="68" spans="1:15" ht="12.75" customHeight="1">
      <c r="A68" s="33" t="s">
        <v>85</v>
      </c>
      <c r="B68" s="17" t="s">
        <v>85</v>
      </c>
      <c r="C68" s="18"/>
      <c r="D68" s="40">
        <v>80117905</v>
      </c>
      <c r="E68" s="25">
        <v>7</v>
      </c>
      <c r="F68" s="28">
        <v>1</v>
      </c>
      <c r="G68" s="26"/>
      <c r="H68" s="21"/>
      <c r="I68" s="21">
        <f t="shared" si="24"/>
        <v>490</v>
      </c>
      <c r="J68" s="21">
        <f t="shared" si="25"/>
        <v>35</v>
      </c>
      <c r="K68" s="21">
        <v>0</v>
      </c>
      <c r="L68" s="21">
        <f t="shared" si="26"/>
        <v>0</v>
      </c>
      <c r="M68" s="21">
        <f t="shared" si="27"/>
        <v>525</v>
      </c>
      <c r="N68" s="21">
        <v>0</v>
      </c>
      <c r="O68" s="29">
        <f t="shared" si="28"/>
        <v>525</v>
      </c>
    </row>
    <row r="69" spans="1:15" ht="12.75" customHeight="1">
      <c r="A69" s="18"/>
      <c r="B69" s="18"/>
      <c r="C69" s="18"/>
      <c r="D69" s="21"/>
      <c r="E69" s="26"/>
      <c r="F69" s="26"/>
      <c r="G69" s="26"/>
      <c r="H69" s="21"/>
      <c r="I69" s="21"/>
      <c r="J69" s="21"/>
      <c r="K69" s="21"/>
      <c r="L69" s="21"/>
      <c r="M69" s="21"/>
      <c r="N69" s="21"/>
      <c r="O69" s="29"/>
    </row>
    <row r="70" spans="1:15" ht="12.75" customHeight="1">
      <c r="A70" s="11" t="s">
        <v>86</v>
      </c>
      <c r="B70" s="31"/>
      <c r="C70" s="31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 customHeight="1">
      <c r="A71" s="17" t="s">
        <v>102</v>
      </c>
      <c r="B71" s="17" t="s">
        <v>87</v>
      </c>
      <c r="C71" s="18"/>
      <c r="D71" s="39">
        <v>80224860</v>
      </c>
      <c r="E71" s="25">
        <v>6</v>
      </c>
      <c r="F71" s="28">
        <v>6</v>
      </c>
      <c r="G71" s="26" t="s">
        <v>100</v>
      </c>
      <c r="H71" s="21"/>
      <c r="I71" s="21">
        <f aca="true" t="shared" si="29" ref="I71:I76">A$1*E71</f>
        <v>420</v>
      </c>
      <c r="J71" s="21">
        <f aca="true" t="shared" si="30" ref="J71:J76">A$1/2*F71</f>
        <v>210</v>
      </c>
      <c r="K71" s="21">
        <f aca="true" t="shared" si="31" ref="K71:K76">H71*(E71+F71)</f>
        <v>0</v>
      </c>
      <c r="L71" s="21">
        <f aca="true" t="shared" si="32" ref="L71:L76">(E71*A$1/2+F71*A$1)*H71</f>
        <v>0</v>
      </c>
      <c r="M71" s="21">
        <f aca="true" t="shared" si="33" ref="M71:M76">I71+J71+L71</f>
        <v>630</v>
      </c>
      <c r="N71" s="21">
        <v>450</v>
      </c>
      <c r="O71" s="29">
        <f aca="true" t="shared" si="34" ref="O71:O76">M71+N71</f>
        <v>1080</v>
      </c>
    </row>
    <row r="72" spans="1:15" ht="12.75" customHeight="1">
      <c r="A72" s="17" t="s">
        <v>88</v>
      </c>
      <c r="B72" s="17" t="s">
        <v>125</v>
      </c>
      <c r="C72" s="18"/>
      <c r="D72" s="39">
        <v>80200569</v>
      </c>
      <c r="E72" s="28">
        <v>3</v>
      </c>
      <c r="F72" s="28"/>
      <c r="G72" s="26" t="s">
        <v>99</v>
      </c>
      <c r="H72" s="21">
        <v>1</v>
      </c>
      <c r="I72" s="21">
        <f t="shared" si="29"/>
        <v>210</v>
      </c>
      <c r="J72" s="21">
        <f t="shared" si="30"/>
        <v>0</v>
      </c>
      <c r="K72" s="21">
        <f t="shared" si="31"/>
        <v>3</v>
      </c>
      <c r="L72" s="21">
        <f t="shared" si="32"/>
        <v>105</v>
      </c>
      <c r="M72" s="21">
        <f t="shared" si="33"/>
        <v>315</v>
      </c>
      <c r="N72" s="21">
        <v>1253</v>
      </c>
      <c r="O72" s="29">
        <f t="shared" si="34"/>
        <v>1568</v>
      </c>
    </row>
    <row r="73" spans="1:15" ht="12.75" customHeight="1">
      <c r="A73" s="17" t="s">
        <v>89</v>
      </c>
      <c r="B73" s="17" t="s">
        <v>90</v>
      </c>
      <c r="C73" s="18"/>
      <c r="D73" s="39">
        <v>80270920</v>
      </c>
      <c r="E73" s="25">
        <v>5</v>
      </c>
      <c r="F73" s="28"/>
      <c r="G73" s="26" t="s">
        <v>98</v>
      </c>
      <c r="H73" s="21"/>
      <c r="I73" s="21">
        <f t="shared" si="29"/>
        <v>350</v>
      </c>
      <c r="J73" s="21">
        <f t="shared" si="30"/>
        <v>0</v>
      </c>
      <c r="K73" s="21">
        <f t="shared" si="31"/>
        <v>0</v>
      </c>
      <c r="L73" s="21">
        <f t="shared" si="32"/>
        <v>0</v>
      </c>
      <c r="M73" s="21">
        <f t="shared" si="33"/>
        <v>350</v>
      </c>
      <c r="N73" s="21">
        <v>650</v>
      </c>
      <c r="O73" s="29">
        <f t="shared" si="34"/>
        <v>1000</v>
      </c>
    </row>
    <row r="74" spans="1:15" ht="12.75" customHeight="1">
      <c r="A74" s="17" t="s">
        <v>91</v>
      </c>
      <c r="B74" s="17" t="s">
        <v>126</v>
      </c>
      <c r="C74" s="18"/>
      <c r="D74" s="39">
        <v>80081521</v>
      </c>
      <c r="E74" s="28">
        <v>3</v>
      </c>
      <c r="F74" s="28">
        <v>7</v>
      </c>
      <c r="G74" s="26"/>
      <c r="H74" s="21"/>
      <c r="I74" s="21">
        <f t="shared" si="29"/>
        <v>210</v>
      </c>
      <c r="J74" s="21">
        <f t="shared" si="30"/>
        <v>245</v>
      </c>
      <c r="K74" s="21">
        <f t="shared" si="31"/>
        <v>0</v>
      </c>
      <c r="L74" s="21">
        <f t="shared" si="32"/>
        <v>0</v>
      </c>
      <c r="M74" s="21">
        <f t="shared" si="33"/>
        <v>455</v>
      </c>
      <c r="N74" s="21">
        <v>0</v>
      </c>
      <c r="O74" s="29">
        <f t="shared" si="34"/>
        <v>455</v>
      </c>
    </row>
    <row r="75" spans="1:15" ht="12.75" customHeight="1">
      <c r="A75" s="17" t="s">
        <v>104</v>
      </c>
      <c r="B75" s="17" t="s">
        <v>34</v>
      </c>
      <c r="C75" s="18"/>
      <c r="D75" s="21">
        <v>80262406</v>
      </c>
      <c r="E75" s="28">
        <v>25</v>
      </c>
      <c r="F75" s="28"/>
      <c r="G75" s="26"/>
      <c r="H75" s="21"/>
      <c r="I75" s="21">
        <f t="shared" si="29"/>
        <v>1750</v>
      </c>
      <c r="J75" s="21">
        <f t="shared" si="30"/>
        <v>0</v>
      </c>
      <c r="K75" s="21">
        <f t="shared" si="31"/>
        <v>0</v>
      </c>
      <c r="L75" s="21">
        <f t="shared" si="32"/>
        <v>0</v>
      </c>
      <c r="M75" s="21">
        <f t="shared" si="33"/>
        <v>1750</v>
      </c>
      <c r="N75" s="21">
        <v>0</v>
      </c>
      <c r="O75" s="29">
        <f t="shared" si="34"/>
        <v>1750</v>
      </c>
    </row>
    <row r="76" spans="1:15" ht="12.75" customHeight="1">
      <c r="A76" s="17" t="s">
        <v>92</v>
      </c>
      <c r="B76" s="17" t="s">
        <v>93</v>
      </c>
      <c r="C76" s="18"/>
      <c r="D76" s="39">
        <v>80286803</v>
      </c>
      <c r="E76" s="28">
        <v>11</v>
      </c>
      <c r="F76" s="28"/>
      <c r="G76" s="26"/>
      <c r="H76" s="21"/>
      <c r="I76" s="21">
        <f t="shared" si="29"/>
        <v>770</v>
      </c>
      <c r="J76" s="21">
        <f t="shared" si="30"/>
        <v>0</v>
      </c>
      <c r="K76" s="21">
        <f t="shared" si="31"/>
        <v>0</v>
      </c>
      <c r="L76" s="21">
        <f t="shared" si="32"/>
        <v>0</v>
      </c>
      <c r="M76" s="21">
        <f t="shared" si="33"/>
        <v>770</v>
      </c>
      <c r="N76" s="21">
        <v>0</v>
      </c>
      <c r="O76" s="29">
        <f t="shared" si="34"/>
        <v>770</v>
      </c>
    </row>
    <row r="77" spans="1:15" ht="12.75" customHeight="1">
      <c r="A77" s="18"/>
      <c r="B77" s="18"/>
      <c r="C77" s="18"/>
      <c r="D77" s="21"/>
      <c r="E77" s="26"/>
      <c r="F77" s="26"/>
      <c r="G77" s="26"/>
      <c r="H77" s="21"/>
      <c r="I77" s="21"/>
      <c r="J77" s="21"/>
      <c r="K77" s="21"/>
      <c r="L77" s="21"/>
      <c r="M77" s="21"/>
      <c r="N77" s="21"/>
      <c r="O77" s="29"/>
    </row>
    <row r="78" spans="1:15" ht="12.75" customHeight="1">
      <c r="A78" s="11" t="s">
        <v>94</v>
      </c>
      <c r="B78" s="31"/>
      <c r="C78" s="31"/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.75" customHeight="1">
      <c r="A79" s="17" t="s">
        <v>103</v>
      </c>
      <c r="B79" s="17" t="s">
        <v>34</v>
      </c>
      <c r="C79" s="18"/>
      <c r="D79" s="21">
        <v>80262406</v>
      </c>
      <c r="E79" s="25">
        <v>16</v>
      </c>
      <c r="F79" s="26"/>
      <c r="G79" s="26"/>
      <c r="H79" s="21"/>
      <c r="I79" s="21">
        <f>A$1*E79</f>
        <v>1120</v>
      </c>
      <c r="J79" s="21">
        <f>A$1/2*F79</f>
        <v>0</v>
      </c>
      <c r="K79" s="21">
        <f>H79*(E79+F79)</f>
        <v>0</v>
      </c>
      <c r="L79" s="21">
        <f>(E79*A$1/2+F79*A$1)*H79</f>
        <v>0</v>
      </c>
      <c r="M79" s="21">
        <f>I79+J79+L79</f>
        <v>1120</v>
      </c>
      <c r="N79" s="21">
        <v>0</v>
      </c>
      <c r="O79" s="29">
        <f>M79+N79</f>
        <v>1120</v>
      </c>
    </row>
    <row r="80" spans="1:15" ht="12.75" customHeight="1">
      <c r="A80" s="17" t="s">
        <v>95</v>
      </c>
      <c r="B80" s="17" t="s">
        <v>37</v>
      </c>
      <c r="C80" s="18"/>
      <c r="D80" s="21">
        <v>80229646</v>
      </c>
      <c r="E80" s="25">
        <v>5</v>
      </c>
      <c r="F80" s="26"/>
      <c r="G80" s="26"/>
      <c r="H80" s="21"/>
      <c r="I80" s="21">
        <f>A$1*E80</f>
        <v>350</v>
      </c>
      <c r="J80" s="21">
        <f>A$1/2*F80</f>
        <v>0</v>
      </c>
      <c r="K80" s="21">
        <f>H80*(E80+F80)</f>
        <v>0</v>
      </c>
      <c r="L80" s="21">
        <f>(E80*A$1/2+F80*A$1)*H80</f>
        <v>0</v>
      </c>
      <c r="M80" s="21">
        <f>I80+J80+L80</f>
        <v>350</v>
      </c>
      <c r="N80" s="21">
        <v>0</v>
      </c>
      <c r="O80" s="29">
        <f>M80+N80</f>
        <v>350</v>
      </c>
    </row>
    <row r="81" spans="1:15" ht="12.75" customHeight="1">
      <c r="A81" s="30"/>
      <c r="B81" s="30"/>
      <c r="C81" s="18"/>
      <c r="D81" s="18"/>
      <c r="E81" s="25"/>
      <c r="F81" s="26"/>
      <c r="G81" s="26"/>
      <c r="H81" s="21"/>
      <c r="I81" s="21"/>
      <c r="J81" s="21"/>
      <c r="K81" s="21"/>
      <c r="L81" s="21"/>
      <c r="M81" s="21"/>
      <c r="N81" s="21"/>
      <c r="O81" s="29"/>
    </row>
    <row r="82" spans="1:15" ht="12.75" customHeight="1">
      <c r="A82" s="34" t="s">
        <v>96</v>
      </c>
      <c r="B82" s="34"/>
      <c r="C82" s="34"/>
      <c r="D82" s="34"/>
      <c r="E82" s="35">
        <f>SUM(E4:E80)</f>
        <v>617</v>
      </c>
      <c r="F82" s="35">
        <f>SUM(F4:F80)</f>
        <v>270</v>
      </c>
      <c r="G82" s="35"/>
      <c r="H82" s="29">
        <f aca="true" t="shared" si="35" ref="H82:N82">SUM(H4:H80)</f>
        <v>8</v>
      </c>
      <c r="I82" s="29">
        <f t="shared" si="35"/>
        <v>43190</v>
      </c>
      <c r="J82" s="29">
        <f t="shared" si="35"/>
        <v>9450</v>
      </c>
      <c r="K82" s="29">
        <f t="shared" si="35"/>
        <v>124</v>
      </c>
      <c r="L82" s="29">
        <f t="shared" si="35"/>
        <v>4585</v>
      </c>
      <c r="M82" s="29">
        <f t="shared" si="35"/>
        <v>57225</v>
      </c>
      <c r="N82" s="29">
        <f t="shared" si="35"/>
        <v>17974</v>
      </c>
      <c r="O82" s="29">
        <f>M82+N82</f>
        <v>75199</v>
      </c>
    </row>
    <row r="83" spans="1:15" ht="12.75" customHeight="1">
      <c r="A83" s="36"/>
      <c r="B83" s="36"/>
      <c r="C83" s="36"/>
      <c r="D83" s="36"/>
      <c r="E83" s="6"/>
      <c r="F83" s="16"/>
      <c r="G83" s="16"/>
      <c r="H83" s="16"/>
      <c r="I83" s="16"/>
      <c r="J83" s="16"/>
      <c r="K83" s="16"/>
      <c r="L83" s="6"/>
      <c r="M83" s="16"/>
      <c r="N83" s="6"/>
      <c r="O8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Piret_Tamm</dc:creator>
  <cp:keywords/>
  <dc:description/>
  <cp:lastModifiedBy>Kylli_a</cp:lastModifiedBy>
  <dcterms:created xsi:type="dcterms:W3CDTF">2013-11-13T14:14:23Z</dcterms:created>
  <dcterms:modified xsi:type="dcterms:W3CDTF">2014-04-07T09:16:43Z</dcterms:modified>
  <cp:category/>
  <cp:version/>
  <cp:contentType/>
  <cp:contentStatus/>
</cp:coreProperties>
</file>