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.Laane\Desktop\Hoonestusõigused\Rahanduskomisjon 10.05\"/>
    </mc:Choice>
  </mc:AlternateContent>
  <xr:revisionPtr revIDLastSave="0" documentId="13_ncr:1_{81141ACF-6320-474C-A3F2-D24625CEA082}" xr6:coauthVersionLast="47" xr6:coauthVersionMax="47" xr10:uidLastSave="{00000000-0000-0000-0000-000000000000}"/>
  <bookViews>
    <workbookView xWindow="-28920" yWindow="-120" windowWidth="29040" windowHeight="17520" xr2:uid="{842D0CBA-06D5-4358-94CC-007A7C7ED4C1}"/>
  </bookViews>
  <sheets>
    <sheet name="Hoonestusõigus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5" l="1"/>
  <c r="G15" i="15"/>
  <c r="I5" i="15"/>
  <c r="I11" i="15"/>
  <c r="I9" i="15"/>
  <c r="I12" i="15"/>
  <c r="I13" i="15"/>
  <c r="I14" i="15"/>
  <c r="I15" i="15"/>
  <c r="I16" i="15"/>
  <c r="L4" i="15"/>
  <c r="I4" i="15" s="1"/>
  <c r="I7" i="15"/>
  <c r="F4" i="15"/>
  <c r="E4" i="15" s="1"/>
  <c r="F15" i="15"/>
  <c r="E10" i="15"/>
  <c r="E8" i="15"/>
  <c r="F14" i="15"/>
  <c r="F12" i="15"/>
  <c r="F6" i="15"/>
  <c r="F9" i="15"/>
  <c r="E5" i="15"/>
  <c r="F5" i="15" s="1"/>
  <c r="G29" i="15" l="1"/>
  <c r="E29" i="15"/>
  <c r="F29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tc={AC5F6CE9-C33D-4D11-87B2-1B13C44366C3}</author>
    <author>tc={589218B8-70CF-4739-A19E-A16FE8225F05}</author>
    <author>tc={D4E18E10-2FFF-4E4F-8455-D159AB5826F5}</author>
    <author>tc={A5ACDB85-EBA2-4D36-BA6C-80FF8E9D5E25}</author>
    <author>tc={ABF05756-89BD-4942-974C-BB52964A831B}</author>
    <author>tc={CD29A5CE-5126-4551-861D-810E4C8AD636}</author>
    <author>tc={7759D1BB-2C41-4B89-B490-CE4D011F2431}</author>
  </authors>
  <commentList>
    <comment ref="E8" authorId="0" shapeId="0" xr:uid="{AC5F6CE9-C33D-4D11-87B2-1B13C44366C3}">
      <text>
        <t>[Threaded comment]
Your version of Excel allows you to read this threaded comment; however, any edits to it will get removed if the file is opened in a newer version of Excel. Learn more: https://go.microsoft.com/fwlink/?linkid=870924
Comment:
    Tänane HÕ tasu 5,3%-ga</t>
      </text>
    </comment>
    <comment ref="F8" authorId="1" shapeId="0" xr:uid="{589218B8-70CF-4739-A19E-A16FE8225F05}">
      <text>
        <t>[Threaded comment]
Your version of Excel allows you to read this threaded comment; however, any edits to it will get removed if the file is opened in a newer version of Excel. Learn more: https://go.microsoft.com/fwlink/?linkid=870924
Comment:
    Tänane HÕ tasu 5,3%-ga</t>
      </text>
    </comment>
    <comment ref="G8" authorId="2" shapeId="0" xr:uid="{D4E18E10-2FFF-4E4F-8455-D159AB5826F5}">
      <text>
        <t>[Threaded comment]
Your version of Excel allows you to read this threaded comment; however, any edits to it will get removed if the file is opened in a newer version of Excel. Learn more: https://go.microsoft.com/fwlink/?linkid=870924
Comment:
    Tänane HÕ tasu 5,3%-ga</t>
      </text>
    </comment>
    <comment ref="E10" authorId="3" shapeId="0" xr:uid="{A5ACDB85-EBA2-4D36-BA6C-80FF8E9D5E25}">
      <text>
        <t>[Threaded comment]
Your version of Excel allows you to read this threaded comment; however, any edits to it will get removed if the file is opened in a newer version of Excel. Learn more: https://go.microsoft.com/fwlink/?linkid=870924
Comment:
    Tänane HÕ tasu 5,3%-ga</t>
      </text>
    </comment>
    <comment ref="F10" authorId="4" shapeId="0" xr:uid="{ABF05756-89BD-4942-974C-BB52964A831B}">
      <text>
        <t>[Threaded comment]
Your version of Excel allows you to read this threaded comment; however, any edits to it will get removed if the file is opened in a newer version of Excel. Learn more: https://go.microsoft.com/fwlink/?linkid=870924
Comment:
    Tänane HÕ tasu 5,3%-ga</t>
      </text>
    </comment>
    <comment ref="G10" authorId="5" shapeId="0" xr:uid="{CD29A5CE-5126-4551-861D-810E4C8AD636}">
      <text>
        <t>[Threaded comment]
Your version of Excel allows you to read this threaded comment; however, any edits to it will get removed if the file is opened in a newer version of Excel. Learn more: https://go.microsoft.com/fwlink/?linkid=870924
Comment:
    Tänane HÕ tasu 5,3%-ga</t>
      </text>
    </comment>
    <comment ref="F11" authorId="6" shapeId="0" xr:uid="{7759D1BB-2C41-4B89-B490-CE4D011F2431}">
      <text>
        <t>[Threaded comment]
Your version of Excel allows you to read this threaded comment; however, any edits to it will get removed if the file is opened in a newer version of Excel. Learn more: https://go.microsoft.com/fwlink/?linkid=870924
Comment:
    2024 tasu + 20%</t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8DC3EE7-845E-40DD-9036-F5DE9484FD16}" keepAlive="1" name="Query - dump" description="Connection to the 'dump' query in the workbook." type="5" refreshedVersion="8" background="1" saveData="1">
    <dbPr connection="Provider=Microsoft.Mashup.OleDb.1;Data Source=$Workbook$;Location=dump;Extended Properties=&quot;&quot;" command="SELECT * FROM [dump]"/>
  </connection>
  <connection id="2" xr16:uid="{E5C41020-DA5D-42E7-8007-5DD35ECF5A0A}" keepAlive="1" name="Query - dump (2)" description="Connection to the 'dump (2)' query in the workbook." type="5" refreshedVersion="8" background="1" saveData="1">
    <dbPr connection="Provider=Microsoft.Mashup.OleDb.1;Data Source=$Workbook$;Location=&quot;dump (2)&quot;;Extended Properties=&quot;&quot;" command="SELECT * FROM [dump (2)]"/>
  </connection>
</connections>
</file>

<file path=xl/sharedStrings.xml><?xml version="1.0" encoding="utf-8"?>
<sst xmlns="http://schemas.openxmlformats.org/spreadsheetml/2006/main" count="81" uniqueCount="70">
  <si>
    <t>% maksustamis- või turuhinnast</t>
  </si>
  <si>
    <t>maamaksu hinnatõusu %</t>
  </si>
  <si>
    <t>Fortuuna tn 1</t>
  </si>
  <si>
    <t>Fortuuna tn 1a</t>
  </si>
  <si>
    <t>Rebase tn 18a</t>
  </si>
  <si>
    <t>Laulupeo pst 33</t>
  </si>
  <si>
    <t>Ülikooli tn 6a</t>
  </si>
  <si>
    <t>Mõisavahe tn 34b // 34c</t>
  </si>
  <si>
    <t>Kinnistu aadress</t>
  </si>
  <si>
    <t>Roosi tn 86</t>
  </si>
  <si>
    <t>Narva mnt 3</t>
  </si>
  <si>
    <t>Raatuse tn 21, Põik tn 3</t>
  </si>
  <si>
    <t>Klaasi tn 14</t>
  </si>
  <si>
    <t>Inseneri tn 8</t>
  </si>
  <si>
    <t>Ihaste tee 9</t>
  </si>
  <si>
    <t>Riia tn 195</t>
  </si>
  <si>
    <t>Annemõisa tn 4</t>
  </si>
  <si>
    <t>Muuseumi tee 3</t>
  </si>
  <si>
    <t>Muuseumi tee 7</t>
  </si>
  <si>
    <t>Rahinge küla, Kulli tee 5</t>
  </si>
  <si>
    <t>Rahinge küla, Kulli tee 5d</t>
  </si>
  <si>
    <t>Sadama tn 1</t>
  </si>
  <si>
    <t>Selli tn 19 (end. Turu tn 49)</t>
  </si>
  <si>
    <t>Sepa tn 15a</t>
  </si>
  <si>
    <t>Tulbi tn 12</t>
  </si>
  <si>
    <t>Vaksali tn 51</t>
  </si>
  <si>
    <t>Turu tn 6 // 6a</t>
  </si>
  <si>
    <t>Soola tn 10</t>
  </si>
  <si>
    <t>kuni 6,69%</t>
  </si>
  <si>
    <t>tasuta  hoonestusõigus</t>
  </si>
  <si>
    <t>HÕ aastatasu 2024.a</t>
  </si>
  <si>
    <t>HÕ algus</t>
  </si>
  <si>
    <t>HÕ lõpp</t>
  </si>
  <si>
    <t>Hoonestus</t>
  </si>
  <si>
    <t>turuhall + müügipaviljonid (püstitatud)</t>
  </si>
  <si>
    <t>tankla + kiirtoidurestoran (püstitatud)</t>
  </si>
  <si>
    <t>korterelamu-ärihoone (54 korterit; püstitatud)</t>
  </si>
  <si>
    <t>parkimismaja (püstitatud)</t>
  </si>
  <si>
    <t>tankla (püstitatud)</t>
  </si>
  <si>
    <t>tennisekompleks (püstitatud)</t>
  </si>
  <si>
    <t>äri- ja büroohoone (püstitatud)</t>
  </si>
  <si>
    <t>tagurpidimaja (püstitatud)</t>
  </si>
  <si>
    <t>büroohoone (püstitatud)</t>
  </si>
  <si>
    <t>puidutööstuse hoone (püstitatud)</t>
  </si>
  <si>
    <t>tervisekeskus (püstitatud)</t>
  </si>
  <si>
    <t>hoonestamata; tootmishoone ehitamiseks</t>
  </si>
  <si>
    <t>spordihoone (püstitatud)</t>
  </si>
  <si>
    <t>hoonestamata; veekeskuse ehitamiseks</t>
  </si>
  <si>
    <t>avalik parkla (rajatud)</t>
  </si>
  <si>
    <t>jalgpalliväljak (rajatud)</t>
  </si>
  <si>
    <t>hoonestamata; hooldekeskuse püstitamiseks</t>
  </si>
  <si>
    <t>teaduskeskus (püstitatud)</t>
  </si>
  <si>
    <t>keskkonnajaam (püstitatud)</t>
  </si>
  <si>
    <t>jalgpallistaadion (rajatud)</t>
  </si>
  <si>
    <t>katlamaja (püstitatud)</t>
  </si>
  <si>
    <t>katlamaja</t>
  </si>
  <si>
    <t>Riik planeerib uut maa korralist hindamist 2026.aastal.</t>
  </si>
  <si>
    <t>Pot.HÕ aastatasu 2025.a</t>
  </si>
  <si>
    <t>Max HÕ tasu</t>
  </si>
  <si>
    <t>Maa maksustamise hind, €</t>
  </si>
  <si>
    <t>hooldekodu (püstitatud)</t>
  </si>
  <si>
    <t>Pot HÕ aastatasu 2026</t>
  </si>
  <si>
    <t>HÕtasu muutmine</t>
  </si>
  <si>
    <t xml:space="preserve"> 06.02.2024</t>
  </si>
  <si>
    <t xml:space="preserve"> 01.01.2026</t>
  </si>
  <si>
    <t xml:space="preserve"> 30.07.2024</t>
  </si>
  <si>
    <t xml:space="preserve"> 23.06.2026</t>
  </si>
  <si>
    <t>poolte kokkuleppel</t>
  </si>
  <si>
    <t xml:space="preserve"> 28.05.2026</t>
  </si>
  <si>
    <t>01.01.2024 aga mitte rohkem kui 20 %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</si>
</sst>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%"/>
  </numFmts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Calibri"/>
      <family val="2"/>
      <scheme val="minor"/>
    </font>
    <font>
      <b/>
      <sz val="10"/>
      <color indexed="8"/>
      <name val="Arial"/>
      <family val="2"/>
      <charset val="186"/>
    </font>
    <font>
      <b/>
      <sz val="11"/>
      <color rgb="FF00206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3" fillId="0" borderId="0" xfId="0" applyFont="1" applyAlignment="1">
      <alignment horizontal="center"/>
    </xf>
    <xf numFmtId="9" fontId="0" fillId="0" borderId="1" xfId="0" applyNumberForma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/>
    <xf numFmtId="9" fontId="7" fillId="0" borderId="1" xfId="0" applyNumberFormat="1" applyFont="1" applyBorder="1" applyAlignment="1">
      <alignment horizontal="center" vertical="top" wrapText="1"/>
    </xf>
    <xf numFmtId="164" fontId="1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top" wrapText="1"/>
    </xf>
    <xf numFmtId="4" fontId="0" fillId="0" borderId="1" xfId="0" applyNumberFormat="1" applyBorder="1" applyAlignment="1">
      <alignment horizontal="center" vertical="top" wrapText="1"/>
    </xf>
    <xf numFmtId="4" fontId="0" fillId="0" borderId="1" xfId="0" applyNumberForma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center" vertical="top" wrapText="1"/>
    </xf>
    <xf numFmtId="14" fontId="8" fillId="3" borderId="1" xfId="0" applyNumberFormat="1" applyFont="1" applyFill="1" applyBorder="1" applyAlignment="1">
      <alignment horizontal="center" vertical="center" wrapText="1" readingOrder="1"/>
    </xf>
    <xf numFmtId="14" fontId="9" fillId="0" borderId="1" xfId="0" applyNumberFormat="1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onnections" Target="connections.xml"/><Relationship Id="rId7" Type="http://schemas.openxmlformats.org/officeDocument/2006/relationships/calcChain" Target="calcChai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eet Värnik" id="{41779684-53A2-4C46-AB8F-68DD5FBFB314}" userId="S::Reet.Varnik@tartu.ee::11ca2567-0fcb-4c81-ab8a-e6137f1b86b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8" dT="2024-04-22T09:50:29.48" personId="{41779684-53A2-4C46-AB8F-68DD5FBFB314}" id="{AC5F6CE9-C33D-4D11-87B2-1B13C44366C3}">
    <text>Tänane HÕ tasu 5,3%-ga</text>
  </threadedComment>
  <threadedComment ref="F8" dT="2024-04-22T09:50:29.48" personId="{41779684-53A2-4C46-AB8F-68DD5FBFB314}" id="{589218B8-70CF-4739-A19E-A16FE8225F05}">
    <text>Tänane HÕ tasu 5,3%-ga</text>
  </threadedComment>
  <threadedComment ref="G8" dT="2024-04-22T09:50:29.48" personId="{41779684-53A2-4C46-AB8F-68DD5FBFB314}" id="{D4E18E10-2FFF-4E4F-8455-D159AB5826F5}">
    <text>Tänane HÕ tasu 5,3%-ga</text>
  </threadedComment>
  <threadedComment ref="E10" dT="2024-04-22T09:50:40.56" personId="{41779684-53A2-4C46-AB8F-68DD5FBFB314}" id="{A5ACDB85-EBA2-4D36-BA6C-80FF8E9D5E25}">
    <text>Tänane HÕ tasu 5,3%-ga</text>
  </threadedComment>
  <threadedComment ref="F10" dT="2024-04-22T09:50:40.56" personId="{41779684-53A2-4C46-AB8F-68DD5FBFB314}" id="{ABF05756-89BD-4942-974C-BB52964A831B}">
    <text>Tänane HÕ tasu 5,3%-ga</text>
  </threadedComment>
  <threadedComment ref="G10" dT="2024-04-22T09:50:40.56" personId="{41779684-53A2-4C46-AB8F-68DD5FBFB314}" id="{CD29A5CE-5126-4551-861D-810E4C8AD636}">
    <text>Tänane HÕ tasu 5,3%-ga</text>
  </threadedComment>
  <threadedComment ref="F11" dT="2024-04-23T08:09:33.60" personId="{41779684-53A2-4C46-AB8F-68DD5FBFB314}" id="{7759D1BB-2C41-4B89-B490-CE4D011F2431}">
    <text>2024 tasu + 20%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75904-B098-4A46-BE9B-4D214BC4A530}">
  <dimension ref="B2:L31"/>
  <sheetViews>
    <sheetView tabSelected="1" topLeftCell="D1" zoomScale="110" zoomScaleNormal="110" workbookViewId="0">
      <selection activeCell="F16" sqref="F16"/>
    </sheetView>
  </sheetViews>
  <sheetFormatPr defaultRowHeight="15" x14ac:dyDescent="0.25"/>
  <cols>
    <col min="2" max="3" width="9.85546875" style="2" bestFit="1" customWidth="1"/>
    <col min="4" max="4" width="26.7109375" customWidth="1"/>
    <col min="5" max="5" width="18.85546875" customWidth="1"/>
    <col min="6" max="7" width="23" customWidth="1"/>
    <col min="8" max="8" width="32.28515625" customWidth="1"/>
    <col min="9" max="10" width="21.140625" customWidth="1"/>
    <col min="11" max="11" width="35.85546875" customWidth="1"/>
    <col min="12" max="12" width="33.42578125" customWidth="1"/>
    <col min="15" max="17" width="8.7109375" customWidth="1"/>
  </cols>
  <sheetData>
    <row r="2" spans="2:12" ht="26.1" customHeight="1" x14ac:dyDescent="0.25">
      <c r="B2" s="9" t="s">
        <v>31</v>
      </c>
      <c r="C2" s="9" t="s">
        <v>32</v>
      </c>
      <c r="D2" s="9" t="s">
        <v>8</v>
      </c>
      <c r="E2" s="9" t="s">
        <v>30</v>
      </c>
      <c r="F2" s="9" t="s">
        <v>57</v>
      </c>
      <c r="G2" s="9" t="s">
        <v>61</v>
      </c>
      <c r="H2" s="10" t="s">
        <v>0</v>
      </c>
      <c r="I2" s="16" t="s">
        <v>58</v>
      </c>
      <c r="J2" s="16" t="s">
        <v>62</v>
      </c>
      <c r="K2" s="10" t="s">
        <v>33</v>
      </c>
      <c r="L2" s="10" t="s">
        <v>59</v>
      </c>
    </row>
    <row r="3" spans="2:12" ht="15.95" customHeight="1" x14ac:dyDescent="0.25">
      <c r="B3" s="8">
        <v>43913</v>
      </c>
      <c r="C3" s="8">
        <v>62174</v>
      </c>
      <c r="D3" s="4" t="s">
        <v>15</v>
      </c>
      <c r="E3" s="12">
        <v>201250</v>
      </c>
      <c r="F3" s="12">
        <v>201250</v>
      </c>
      <c r="G3" s="12">
        <v>201250</v>
      </c>
      <c r="H3" s="3">
        <v>0.05</v>
      </c>
      <c r="I3" s="12">
        <v>201250</v>
      </c>
      <c r="J3" s="18" t="s">
        <v>68</v>
      </c>
      <c r="K3" s="14" t="s">
        <v>47</v>
      </c>
      <c r="L3" s="13">
        <v>803069</v>
      </c>
    </row>
    <row r="4" spans="2:12" x14ac:dyDescent="0.25">
      <c r="B4" s="8">
        <v>43676</v>
      </c>
      <c r="C4" s="8">
        <v>61938</v>
      </c>
      <c r="D4" s="4" t="s">
        <v>11</v>
      </c>
      <c r="E4" s="12">
        <f>(15344.02/2)+(F4/2)</f>
        <v>92230.785000000003</v>
      </c>
      <c r="F4" s="12">
        <f>(1917601+1464750)*5%</f>
        <v>169117.55000000002</v>
      </c>
      <c r="G4" s="12">
        <v>169117.55</v>
      </c>
      <c r="H4" s="3">
        <v>0.05</v>
      </c>
      <c r="I4" s="12">
        <f>L4*0.05</f>
        <v>169117.55000000002</v>
      </c>
      <c r="J4" s="18" t="s">
        <v>65</v>
      </c>
      <c r="K4" s="14" t="s">
        <v>44</v>
      </c>
      <c r="L4" s="13">
        <f>1917601+1464750</f>
        <v>3382351</v>
      </c>
    </row>
    <row r="5" spans="2:12" x14ac:dyDescent="0.25">
      <c r="B5" s="8">
        <v>45292</v>
      </c>
      <c r="C5" s="8">
        <v>53314</v>
      </c>
      <c r="D5" s="4" t="s">
        <v>6</v>
      </c>
      <c r="E5" s="12">
        <f>33506.33*2</f>
        <v>67012.66</v>
      </c>
      <c r="F5" s="12">
        <f>E5</f>
        <v>67012.66</v>
      </c>
      <c r="G5" s="12">
        <v>67012.66</v>
      </c>
      <c r="H5" s="11" t="s">
        <v>28</v>
      </c>
      <c r="I5" s="13">
        <f>L5*0.0669</f>
        <v>67012.659599999999</v>
      </c>
      <c r="J5" s="20">
        <v>45292</v>
      </c>
      <c r="K5" s="15" t="s">
        <v>40</v>
      </c>
      <c r="L5" s="13">
        <v>1001684</v>
      </c>
    </row>
    <row r="6" spans="2:12" x14ac:dyDescent="0.25">
      <c r="B6" s="8">
        <v>44567</v>
      </c>
      <c r="C6" s="8">
        <v>62828</v>
      </c>
      <c r="D6" s="4" t="s">
        <v>14</v>
      </c>
      <c r="E6" s="12">
        <v>59940</v>
      </c>
      <c r="F6" s="12">
        <f>E6</f>
        <v>59940</v>
      </c>
      <c r="G6" s="12">
        <v>59940</v>
      </c>
      <c r="H6" s="3">
        <v>0.05</v>
      </c>
      <c r="I6" s="12">
        <v>59940</v>
      </c>
      <c r="J6" s="18" t="s">
        <v>67</v>
      </c>
      <c r="K6" s="14" t="s">
        <v>46</v>
      </c>
      <c r="L6" s="13">
        <v>314464</v>
      </c>
    </row>
    <row r="7" spans="2:12" ht="15" customHeight="1" x14ac:dyDescent="0.25">
      <c r="B7" s="8">
        <v>44361</v>
      </c>
      <c r="C7" s="8">
        <v>62622</v>
      </c>
      <c r="D7" s="4" t="s">
        <v>13</v>
      </c>
      <c r="E7" s="12">
        <v>40600</v>
      </c>
      <c r="F7" s="12">
        <v>40600</v>
      </c>
      <c r="G7" s="12">
        <v>48386</v>
      </c>
      <c r="H7" s="3">
        <v>0.04</v>
      </c>
      <c r="I7" s="12">
        <f>1404320*4%</f>
        <v>56172.800000000003</v>
      </c>
      <c r="J7" s="18" t="s">
        <v>66</v>
      </c>
      <c r="K7" s="14" t="s">
        <v>45</v>
      </c>
      <c r="L7" s="13">
        <v>1404320</v>
      </c>
    </row>
    <row r="8" spans="2:12" x14ac:dyDescent="0.25">
      <c r="B8" s="8">
        <v>36091</v>
      </c>
      <c r="C8" s="8">
        <v>55286</v>
      </c>
      <c r="D8" s="4" t="s">
        <v>2</v>
      </c>
      <c r="E8" s="12">
        <f>1495169*2%</f>
        <v>29903.38</v>
      </c>
      <c r="F8" s="12">
        <v>29903.38</v>
      </c>
      <c r="G8" s="12">
        <v>29903.38</v>
      </c>
      <c r="H8" s="11">
        <v>5.2999999999999999E-2</v>
      </c>
      <c r="I8" s="12">
        <v>79243.960000000006</v>
      </c>
      <c r="J8" s="18" t="s">
        <v>63</v>
      </c>
      <c r="K8" s="15" t="s">
        <v>36</v>
      </c>
      <c r="L8" s="13">
        <v>1495169</v>
      </c>
    </row>
    <row r="9" spans="2:12" x14ac:dyDescent="0.25">
      <c r="B9" s="8">
        <v>42254</v>
      </c>
      <c r="C9" s="8">
        <v>60516</v>
      </c>
      <c r="D9" s="4" t="s">
        <v>12</v>
      </c>
      <c r="E9" s="12">
        <v>25606</v>
      </c>
      <c r="F9" s="12">
        <f>E9</f>
        <v>25606</v>
      </c>
      <c r="G9" s="12">
        <v>25606</v>
      </c>
      <c r="H9" s="3">
        <v>0.04</v>
      </c>
      <c r="I9" s="12">
        <f>L9*0.04</f>
        <v>10118.52</v>
      </c>
      <c r="J9" s="20">
        <v>46023</v>
      </c>
      <c r="K9" s="14" t="s">
        <v>43</v>
      </c>
      <c r="L9" s="13">
        <v>252963</v>
      </c>
    </row>
    <row r="10" spans="2:12" ht="30" x14ac:dyDescent="0.25">
      <c r="B10" s="8">
        <v>36091</v>
      </c>
      <c r="C10" s="8">
        <v>55286</v>
      </c>
      <c r="D10" s="4" t="s">
        <v>3</v>
      </c>
      <c r="E10" s="12">
        <f>611597*2%</f>
        <v>12231.94</v>
      </c>
      <c r="F10" s="12">
        <v>12231.94</v>
      </c>
      <c r="G10" s="12">
        <v>12231.94</v>
      </c>
      <c r="H10" s="11">
        <v>5.2999999999999999E-2</v>
      </c>
      <c r="I10" s="12">
        <v>32414.639999999999</v>
      </c>
      <c r="J10" s="20">
        <v>45328</v>
      </c>
      <c r="K10" s="15" t="s">
        <v>37</v>
      </c>
      <c r="L10" s="13">
        <v>611597</v>
      </c>
    </row>
    <row r="11" spans="2:12" x14ac:dyDescent="0.25">
      <c r="B11" s="8">
        <v>35209</v>
      </c>
      <c r="C11" s="8">
        <v>53470</v>
      </c>
      <c r="D11" s="4" t="s">
        <v>10</v>
      </c>
      <c r="E11" s="12">
        <v>11051.22</v>
      </c>
      <c r="F11" s="12">
        <v>13261.46</v>
      </c>
      <c r="G11" s="12">
        <v>15913.75</v>
      </c>
      <c r="H11" s="3">
        <v>5.8799999999999998E-2</v>
      </c>
      <c r="I11" s="12">
        <f>L11*0.06</f>
        <v>89301.36</v>
      </c>
      <c r="J11" s="19" t="s">
        <v>69</v>
      </c>
      <c r="K11" s="14" t="s">
        <v>42</v>
      </c>
      <c r="L11" s="13">
        <v>1488356</v>
      </c>
    </row>
    <row r="12" spans="2:12" ht="32.25" customHeight="1" x14ac:dyDescent="0.25">
      <c r="B12" s="8">
        <v>42647</v>
      </c>
      <c r="C12" s="8">
        <v>53603</v>
      </c>
      <c r="D12" s="4" t="s">
        <v>9</v>
      </c>
      <c r="E12" s="12">
        <v>7864</v>
      </c>
      <c r="F12" s="12">
        <f>E12</f>
        <v>7864</v>
      </c>
      <c r="G12" s="12">
        <v>7864</v>
      </c>
      <c r="H12" s="3">
        <v>0.05</v>
      </c>
      <c r="I12" s="12">
        <f>L12*0.05</f>
        <v>7961.1</v>
      </c>
      <c r="J12" s="20">
        <v>46753</v>
      </c>
      <c r="K12" s="14" t="s">
        <v>41</v>
      </c>
      <c r="L12" s="13">
        <v>159222</v>
      </c>
    </row>
    <row r="13" spans="2:12" x14ac:dyDescent="0.25">
      <c r="B13" s="8">
        <v>42914</v>
      </c>
      <c r="C13" s="8">
        <v>61175</v>
      </c>
      <c r="D13" s="4" t="s">
        <v>7</v>
      </c>
      <c r="E13" s="12">
        <v>5930.88</v>
      </c>
      <c r="F13" s="12">
        <v>5930.88</v>
      </c>
      <c r="G13" s="12">
        <v>5930.88</v>
      </c>
      <c r="H13" s="11">
        <v>0.05</v>
      </c>
      <c r="I13" s="12">
        <f>L13*0.05</f>
        <v>20783.650000000001</v>
      </c>
      <c r="J13" s="20">
        <v>46566</v>
      </c>
      <c r="K13" s="15" t="s">
        <v>44</v>
      </c>
      <c r="L13" s="13">
        <v>415673</v>
      </c>
    </row>
    <row r="14" spans="2:12" x14ac:dyDescent="0.25">
      <c r="B14" s="8">
        <v>42193</v>
      </c>
      <c r="C14" s="8">
        <v>47671</v>
      </c>
      <c r="D14" s="4" t="s">
        <v>5</v>
      </c>
      <c r="E14" s="12">
        <v>3047</v>
      </c>
      <c r="F14" s="12">
        <f>E14</f>
        <v>3047</v>
      </c>
      <c r="G14" s="12">
        <f>L14*0.05</f>
        <v>14997.650000000001</v>
      </c>
      <c r="H14" s="3">
        <v>0.05</v>
      </c>
      <c r="I14" s="12">
        <f>L14*0.05</f>
        <v>14997.650000000001</v>
      </c>
      <c r="J14" s="18" t="s">
        <v>64</v>
      </c>
      <c r="K14" s="14" t="s">
        <v>39</v>
      </c>
      <c r="L14" s="13">
        <v>299953</v>
      </c>
    </row>
    <row r="15" spans="2:12" x14ac:dyDescent="0.25">
      <c r="B15" s="8">
        <v>41989</v>
      </c>
      <c r="C15" s="8">
        <v>60190</v>
      </c>
      <c r="D15" s="4" t="s">
        <v>4</v>
      </c>
      <c r="E15" s="12">
        <v>1782</v>
      </c>
      <c r="F15" s="12">
        <f>((62647*5%)/12)*9+((E15/12)*3)</f>
        <v>2794.7625000000003</v>
      </c>
      <c r="G15" s="12">
        <f>L15*0.05</f>
        <v>3132.3500000000004</v>
      </c>
      <c r="H15" s="3">
        <v>0.05</v>
      </c>
      <c r="I15" s="12">
        <f>L15*0.05</f>
        <v>3132.3500000000004</v>
      </c>
      <c r="J15" s="20">
        <v>45762</v>
      </c>
      <c r="K15" s="14" t="s">
        <v>38</v>
      </c>
      <c r="L15" s="13">
        <v>62647</v>
      </c>
    </row>
    <row r="16" spans="2:12" x14ac:dyDescent="0.25">
      <c r="B16" s="8">
        <v>34765</v>
      </c>
      <c r="C16" s="8">
        <v>53027</v>
      </c>
      <c r="D16" s="4" t="s">
        <v>26</v>
      </c>
      <c r="E16" s="12">
        <v>0</v>
      </c>
      <c r="F16" s="12">
        <v>0</v>
      </c>
      <c r="G16" s="12">
        <v>0</v>
      </c>
      <c r="H16" s="3">
        <v>0.05</v>
      </c>
      <c r="I16" s="12">
        <f>L16*0.05</f>
        <v>137645.75</v>
      </c>
      <c r="J16" s="21">
        <v>48280</v>
      </c>
      <c r="K16" s="14" t="s">
        <v>35</v>
      </c>
      <c r="L16" s="13">
        <v>2752915</v>
      </c>
    </row>
    <row r="17" spans="2:12" x14ac:dyDescent="0.25">
      <c r="B17" s="8">
        <v>36364</v>
      </c>
      <c r="C17" s="8">
        <v>54626</v>
      </c>
      <c r="D17" s="4" t="s">
        <v>27</v>
      </c>
      <c r="E17" s="12">
        <v>0</v>
      </c>
      <c r="F17" s="12">
        <v>0</v>
      </c>
      <c r="G17" s="12">
        <v>0</v>
      </c>
      <c r="H17" s="11" t="s">
        <v>1</v>
      </c>
      <c r="I17" s="12">
        <v>15419</v>
      </c>
      <c r="J17" s="20">
        <v>46388</v>
      </c>
      <c r="K17" s="15" t="s">
        <v>34</v>
      </c>
      <c r="L17" s="13">
        <v>790689</v>
      </c>
    </row>
    <row r="18" spans="2:12" ht="15" customHeight="1" x14ac:dyDescent="0.25">
      <c r="B18" s="8">
        <v>44456</v>
      </c>
      <c r="C18" s="8">
        <v>53587</v>
      </c>
      <c r="D18" s="4" t="s">
        <v>16</v>
      </c>
      <c r="E18" s="12">
        <v>0</v>
      </c>
      <c r="F18" s="12">
        <v>0</v>
      </c>
      <c r="G18" s="12"/>
      <c r="H18" s="3" t="s">
        <v>29</v>
      </c>
      <c r="I18" s="17"/>
      <c r="J18" s="17"/>
      <c r="K18" s="6" t="s">
        <v>60</v>
      </c>
      <c r="L18" s="13"/>
    </row>
    <row r="19" spans="2:12" x14ac:dyDescent="0.25">
      <c r="B19" s="8">
        <v>43753</v>
      </c>
      <c r="C19" s="8">
        <v>54711</v>
      </c>
      <c r="D19" s="4" t="s">
        <v>17</v>
      </c>
      <c r="E19" s="12">
        <v>0</v>
      </c>
      <c r="F19" s="12">
        <v>0</v>
      </c>
      <c r="G19" s="12"/>
      <c r="H19" s="3" t="s">
        <v>29</v>
      </c>
      <c r="I19" s="12"/>
      <c r="J19" s="12"/>
      <c r="K19" s="6" t="s">
        <v>48</v>
      </c>
      <c r="L19" s="13"/>
    </row>
    <row r="20" spans="2:12" x14ac:dyDescent="0.25">
      <c r="B20" s="8">
        <v>43753</v>
      </c>
      <c r="C20" s="8">
        <v>54711</v>
      </c>
      <c r="D20" s="4" t="s">
        <v>18</v>
      </c>
      <c r="E20" s="12">
        <v>0</v>
      </c>
      <c r="F20" s="12">
        <v>0</v>
      </c>
      <c r="G20" s="12"/>
      <c r="H20" s="3" t="s">
        <v>29</v>
      </c>
      <c r="I20" s="12"/>
      <c r="J20" s="12"/>
      <c r="K20" s="6" t="s">
        <v>49</v>
      </c>
      <c r="L20" s="13"/>
    </row>
    <row r="21" spans="2:12" x14ac:dyDescent="0.25">
      <c r="B21" s="8">
        <v>42801</v>
      </c>
      <c r="C21" s="8">
        <v>61062</v>
      </c>
      <c r="D21" s="4" t="s">
        <v>19</v>
      </c>
      <c r="E21" s="12">
        <v>0</v>
      </c>
      <c r="F21" s="12">
        <v>0</v>
      </c>
      <c r="G21" s="12"/>
      <c r="H21" s="3" t="s">
        <v>29</v>
      </c>
      <c r="I21" s="12"/>
      <c r="J21" s="12"/>
      <c r="K21" s="6" t="s">
        <v>50</v>
      </c>
      <c r="L21" s="13"/>
    </row>
    <row r="22" spans="2:12" x14ac:dyDescent="0.25">
      <c r="B22" s="8">
        <v>42801</v>
      </c>
      <c r="C22" s="8">
        <v>61062</v>
      </c>
      <c r="D22" s="4" t="s">
        <v>20</v>
      </c>
      <c r="E22" s="12">
        <v>0</v>
      </c>
      <c r="F22" s="12">
        <v>0</v>
      </c>
      <c r="G22" s="12"/>
      <c r="H22" s="3" t="s">
        <v>29</v>
      </c>
      <c r="I22" s="12"/>
      <c r="J22" s="12"/>
      <c r="K22" s="6" t="s">
        <v>50</v>
      </c>
      <c r="L22" s="13"/>
    </row>
    <row r="23" spans="2:12" x14ac:dyDescent="0.25">
      <c r="B23" s="8">
        <v>38981</v>
      </c>
      <c r="C23" s="8">
        <v>51033</v>
      </c>
      <c r="D23" s="4" t="s">
        <v>21</v>
      </c>
      <c r="E23" s="12">
        <v>0</v>
      </c>
      <c r="F23" s="12">
        <v>0</v>
      </c>
      <c r="G23" s="12"/>
      <c r="H23" s="3" t="s">
        <v>29</v>
      </c>
      <c r="I23" s="12"/>
      <c r="J23" s="12"/>
      <c r="K23" s="6" t="s">
        <v>51</v>
      </c>
      <c r="L23" s="13"/>
    </row>
    <row r="24" spans="2:12" ht="15" customHeight="1" x14ac:dyDescent="0.25">
      <c r="B24" s="8">
        <v>40599</v>
      </c>
      <c r="C24" s="8">
        <v>46077</v>
      </c>
      <c r="D24" s="4" t="s">
        <v>22</v>
      </c>
      <c r="E24" s="12">
        <v>0</v>
      </c>
      <c r="F24" s="12">
        <v>0</v>
      </c>
      <c r="G24" s="12"/>
      <c r="H24" s="3" t="s">
        <v>29</v>
      </c>
      <c r="I24" s="12"/>
      <c r="J24" s="12"/>
      <c r="K24" s="6" t="s">
        <v>52</v>
      </c>
      <c r="L24" s="13"/>
    </row>
    <row r="25" spans="2:12" x14ac:dyDescent="0.25">
      <c r="B25" s="8">
        <v>42157</v>
      </c>
      <c r="C25" s="8">
        <v>53114</v>
      </c>
      <c r="D25" s="4" t="s">
        <v>23</v>
      </c>
      <c r="E25" s="12">
        <v>0</v>
      </c>
      <c r="F25" s="12">
        <v>0</v>
      </c>
      <c r="G25" s="12"/>
      <c r="H25" s="3" t="s">
        <v>29</v>
      </c>
      <c r="I25" s="12"/>
      <c r="J25" s="12"/>
      <c r="K25" s="6" t="s">
        <v>53</v>
      </c>
      <c r="L25" s="13"/>
    </row>
    <row r="26" spans="2:12" x14ac:dyDescent="0.25">
      <c r="B26" s="8">
        <v>45065</v>
      </c>
      <c r="C26" s="8">
        <v>55134</v>
      </c>
      <c r="D26" s="4" t="s">
        <v>24</v>
      </c>
      <c r="E26" s="12">
        <v>0</v>
      </c>
      <c r="F26" s="12">
        <v>0</v>
      </c>
      <c r="G26" s="12"/>
      <c r="H26" s="3" t="s">
        <v>29</v>
      </c>
      <c r="I26" s="12"/>
      <c r="J26" s="12"/>
      <c r="K26" s="6" t="s">
        <v>55</v>
      </c>
      <c r="L26" s="13"/>
    </row>
    <row r="27" spans="2:12" x14ac:dyDescent="0.25">
      <c r="B27" s="8">
        <v>36889</v>
      </c>
      <c r="C27" s="8">
        <v>55150</v>
      </c>
      <c r="D27" s="4" t="s">
        <v>25</v>
      </c>
      <c r="E27" s="12">
        <v>0</v>
      </c>
      <c r="F27" s="12">
        <v>0</v>
      </c>
      <c r="G27" s="12"/>
      <c r="H27" s="3" t="s">
        <v>29</v>
      </c>
      <c r="I27" s="12"/>
      <c r="J27" s="12"/>
      <c r="K27" s="6" t="s">
        <v>54</v>
      </c>
      <c r="L27" s="13"/>
    </row>
    <row r="29" spans="2:12" x14ac:dyDescent="0.25">
      <c r="E29" s="7">
        <f>SUM(E3:E27)</f>
        <v>558449.86499999999</v>
      </c>
      <c r="F29" s="7">
        <f>SUM(F3:F27)</f>
        <v>638559.63249999995</v>
      </c>
      <c r="G29" s="7">
        <f>SUM(G3:G27)</f>
        <v>661286.15999999992</v>
      </c>
      <c r="H29" s="1"/>
      <c r="I29" s="1"/>
      <c r="J29" s="1"/>
    </row>
    <row r="31" spans="2:12" x14ac:dyDescent="0.25">
      <c r="D31" s="5" t="s">
        <v>56</v>
      </c>
    </row>
  </sheetData>
  <sortState xmlns:xlrd2="http://schemas.microsoft.com/office/spreadsheetml/2017/richdata2" ref="B3:L27">
    <sortCondition descending="1" ref="E3:E27"/>
  </sortState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L s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k O V r a q 0 A A A D 4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M z Q C Y k M T I z 0 D G 3 2 Y q I 1 v Z h 5 C h R H Q x S B Z J E E b 5 9 K c k t K i V L v U E l 1 X V x t 9 G N d G H + o J O w A A A A D / / w M A U E s D B B Q A A g A I A A A A I Q A D p M + l y g E A A M 4 H A A A T A A A A R m 9 y b X V s Y X M v U 2 V j d G l v b j E u b e y T z 2 7 b M A z G 7 w H 6 D o J 7 S Q D D a I O t h w 0 + F M 6 G 7 b Y h 2 a k Z D M 5 i H T X 6 Y 0 h U t i L o u 4 + O s 6 a A n B c Y 4 o t l / u i P n y g x Y E P K W b E c 3 r c f J 5 O w A Y 9 S y G g 6 U Q q N d D U R / C x d 9 A 1 y p A q 7 Y u G a a N D S 9 L P S W F T O E n + E a V Z 9 W P 8 I 6 M O 6 R S L 0 x R Y 8 Q V w v 3 G + r H c i w 7 l W L J u y y W f 6 w Q K 2 M 4 r Q y y 7 N c V E 5 H Y 0 M 5 n + f i k 2 2 c V L Y t 7 9 7 f 3 N z m 4 n t 0 h E t 6 1 l i e l g U 7 + T n L B 3 v X 2 T f v D C M p v i B I 9 p C x 1 x X 8 4 r w j O c a n w 0 5 y 8 X C M 3 2 u 9 b E C D D y X 5 i G 8 k q w 3 Y l h V X z x 2 e 5 F Y e b H h 0 3 g y O e x i m I / X z / T 4 D k B 4 D r w V x m i D 8 Q y + 5 2 G d b C J F i 4 K o J 6 p S V Y 3 H P L V Z P U F t u 2 l l 4 r h 5 z y U f F 2 m 3 d k y R B u 6 6 r t 1 0 S B 9 3 G M A o g E N Q H X e L N J L w P G h W w J t g Q P I F M M g z 4 b Q y Y g p 1 S E u v B b d Q 4 u t m a L 0 h P v l q 6 e 1 f 0 Z z C 4 a q j 3 R C m h D d Y t O p O o K R v O i B k n / 5 H 0 F w n 0 C v r 1 6 x 9 v Q X I + a E D p h A a + M Y d e b Z 3 3 o C V 3 p X b + T P F j X 8 Y T X m Z X E 2 V H 7 + 9 p t K + z w 3 B P 5 7 P s M u G X C b 9 M + P 8 y 4 X 8 B A A D / / w M A U E s B A i 0 A F A A G A A g A A A A h A C r d q k D S A A A A N w E A A B M A A A A A A A A A A A A A A A A A A A A A A F t D b 2 5 0 Z W 5 0 X 1 R 5 c G V z X S 5 4 b W x Q S w E C L Q A U A A I A C A A A A C E A k O V r a q 0 A A A D 4 A A A A E g A A A A A A A A A A A A A A A A A L A w A A Q 2 9 u Z m l n L 1 B h Y 2 t h Z 2 U u e G 1 s U E s B A i 0 A F A A C A A g A A A A h A A O k z 6 X K A Q A A z g c A A B M A A A A A A A A A A A A A A A A A 6 A M A A E Z v c m 1 1 b G F z L 1 N l Y 3 R p b 2 4 x L m 1 Q S w U G A A A A A A M A A w D C A A A A 4 w U A A A A A E Q E A A O + 7 v z w / e G 1 s I H Z l c n N p b 2 4 9 I j E u M C I g c 3 R h b m R h b G 9 u Z T 0 i b m 8 i P z 4 N C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Q o A A A A A A A A 4 i c A A O + 7 v z w / e G 1 s I H Z l c n N p b 2 4 9 I j E u M C I g c 3 R h b m R h b G 9 u Z T 0 i b m 8 i P z 4 N C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k d W 1 w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x M C 0 w M 1 Q w O T o y M T o y M C 4 y O D I x N z E y W i I v P j x F b n R y e S B U e X B l P S J G a W x s Q 2 9 s d W 1 u V H l w Z X M i I F Z h b H V l P S J z Q m d Z R 0 J n W U d C Z 1 l H Q m d Z R 0 F 3 T U d B d 1 l K Q m d Z R 0 J n P T 0 i L z 4 8 R W 5 0 c n k g V H l w Z T 0 i R m l s b E N v b H V t b k 5 h b W V z I i B W Y W x 1 Z T 0 i c 1 s m c X V v d D t h Y W R y Z X N z J n F 1 b 3 Q 7 L C Z x d W 9 0 O 2 t h c 3 V 0 d X N h b G E m c X V v d D s s J n F 1 b 3 Q 7 c G l u Z G F s Y S Z x d W 9 0 O y w m c X V v d D t y Z W 5 0 a W p h X 2 5 p b W k m c X V v d D s s J n F 1 b 3 Q 7 c m V u d G l q Y V 9 h Y W R y Z X N z J n F 1 b 3 Q 7 L C Z x d W 9 0 O 3 J l b m R p b G V w a W 5 n X 3 R 5 c G U m c X V v d D s s J n F 1 b 3 Q 7 b G 9 w c F 9 r c C Z x d W 9 0 O y w m c X V v d D t h b G d 1 c 1 9 r c C Z x d W 9 0 O y w m c X V v d D t h Y X N 0 Y V 9 y Z W 5 k a X R h c 3 U m c X V v d D s s J n F 1 b 3 Q 7 d G F z d W 1 p c 2 V f d G F o d G F q Y W Q m c X V v d D s s J n F 1 b 3 Q 7 b W F y a 3 V z Z W Q m c X V v d D s s J n F 1 b 3 Q 7 d m l p Z G V f b G V w a W 5 n d W x l J n F 1 b 3 Q 7 L C Z x d W 9 0 O 3 J l b n R f Y 2 9 k Z S Z x d W 9 0 O y w m c X V v d D t h Y 3 R f c m V u d C Z x d W 9 0 O y w m c X V v d D t 0 a G V f Z 2 V v b S Z x d W 9 0 O y w m c X V v d D t p b n N f Y 2 9 k Z S Z x d W 9 0 O y w m c X V v d D t t b 2 R f Y 2 9 k Z S Z x d W 9 0 O y w m c X V v d D t p b n N f Z G F 0 Z S Z x d W 9 0 O y w m c X V v d D t t b 2 R f Z G F 0 Z S Z x d W 9 0 O y w m c X V v d D t y Z W 5 0 a W p h X 2 V t Y W l s J n F 1 b 3 Q 7 L C Z x d W 9 0 O 3 N l Y W R t a X N l X 2 t v c n J h b G R 1 c 2 V f b 3 J k X 2 N v Z G U m c X V v d D s s J n F 1 b 3 Q 7 b G V w a W 5 n d V 9 v c m R f Y 2 9 k Z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Y W I 1 O D A 1 M j M t Z T h k Y y 0 0 Z j U 5 L T h i Z m Q t O D Y 2 N D A y Y z M w Z T Y x I i 8 + P E V u d H J 5 I F R 5 c G U 9 I l J l b G F 0 a W 9 u c 2 h p c E l u Z m 9 D b 2 5 0 Y W l u Z X I i I F Z h b H V l P S J z e y Z x d W 9 0 O 2 N v b H V t b k N v d W 5 0 J n F 1 b 3 Q 7 O j I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k d W 1 w L 0 F 1 d G 9 S Z W 1 v d m V k Q 2 9 s d W 1 u c z E u e 2 F h Z H J l c 3 M s M H 0 m c X V v d D s s J n F 1 b 3 Q 7 U 2 V j d G l v b j E v Z H V t c C 9 B d X R v U m V t b 3 Z l Z E N v b H V t b n M x L n t r Y X N 1 d H V z Y W x h L D F 9 J n F 1 b 3 Q 7 L C Z x d W 9 0 O 1 N l Y 3 R p b 2 4 x L 2 R 1 b X A v Q X V 0 b 1 J l b W 9 2 Z W R D b 2 x 1 b W 5 z M S 5 7 c G l u Z G F s Y S w y f S Z x d W 9 0 O y w m c X V v d D t T Z W N 0 a W 9 u M S 9 k d W 1 w L 0 F 1 d G 9 S Z W 1 v d m V k Q 2 9 s d W 1 u c z E u e 3 J l b n R p a m F f b m l t a S w z f S Z x d W 9 0 O y w m c X V v d D t T Z W N 0 a W 9 u M S 9 k d W 1 w L 0 F 1 d G 9 S Z W 1 v d m V k Q 2 9 s d W 1 u c z E u e 3 J l b n R p a m F f Y W F k c m V z c y w 0 f S Z x d W 9 0 O y w m c X V v d D t T Z W N 0 a W 9 u M S 9 k d W 1 w L 0 F 1 d G 9 S Z W 1 v d m V k Q 2 9 s d W 1 u c z E u e 3 J l b m R p b G V w a W 5 n X 3 R 5 c G U s N X 0 m c X V v d D s s J n F 1 b 3 Q 7 U 2 V j d G l v b j E v Z H V t c C 9 B d X R v U m V t b 3 Z l Z E N v b H V t b n M x L n t s b 3 B w X 2 t w L D Z 9 J n F 1 b 3 Q 7 L C Z x d W 9 0 O 1 N l Y 3 R p b 2 4 x L 2 R 1 b X A v Q X V 0 b 1 J l b W 9 2 Z W R D b 2 x 1 b W 5 z M S 5 7 Y W x n d X N f a 3 A s N 3 0 m c X V v d D s s J n F 1 b 3 Q 7 U 2 V j d G l v b j E v Z H V t c C 9 B d X R v U m V t b 3 Z l Z E N v b H V t b n M x L n t h Y X N 0 Y V 9 y Z W 5 k a X R h c 3 U s O H 0 m c X V v d D s s J n F 1 b 3 Q 7 U 2 V j d G l v b j E v Z H V t c C 9 B d X R v U m V t b 3 Z l Z E N v b H V t b n M x L n t 0 Y X N 1 b W l z Z V 9 0 Y W h 0 Y W p h Z C w 5 f S Z x d W 9 0 O y w m c X V v d D t T Z W N 0 a W 9 u M S 9 k d W 1 w L 0 F 1 d G 9 S Z W 1 v d m V k Q 2 9 s d W 1 u c z E u e 2 1 h c m t 1 c 2 V k L D E w f S Z x d W 9 0 O y w m c X V v d D t T Z W N 0 a W 9 u M S 9 k d W 1 w L 0 F 1 d G 9 S Z W 1 v d m V k Q 2 9 s d W 1 u c z E u e 3 Z p a W R l X 2 x l c G l u Z 3 V s Z S w x M X 0 m c X V v d D s s J n F 1 b 3 Q 7 U 2 V j d G l v b j E v Z H V t c C 9 B d X R v U m V t b 3 Z l Z E N v b H V t b n M x L n t y Z W 5 0 X 2 N v Z G U s M T J 9 J n F 1 b 3 Q 7 L C Z x d W 9 0 O 1 N l Y 3 R p b 2 4 x L 2 R 1 b X A v Q X V 0 b 1 J l b W 9 2 Z W R D b 2 x 1 b W 5 z M S 5 7 Y W N 0 X 3 J l b n Q s M T N 9 J n F 1 b 3 Q 7 L C Z x d W 9 0 O 1 N l Y 3 R p b 2 4 x L 2 R 1 b X A v Q X V 0 b 1 J l b W 9 2 Z W R D b 2 x 1 b W 5 z M S 5 7 d G h l X 2 d l b 2 0 s M T R 9 J n F 1 b 3 Q 7 L C Z x d W 9 0 O 1 N l Y 3 R p b 2 4 x L 2 R 1 b X A v Q X V 0 b 1 J l b W 9 2 Z W R D b 2 x 1 b W 5 z M S 5 7 a W 5 z X 2 N v Z G U s M T V 9 J n F 1 b 3 Q 7 L C Z x d W 9 0 O 1 N l Y 3 R p b 2 4 x L 2 R 1 b X A v Q X V 0 b 1 J l b W 9 2 Z W R D b 2 x 1 b W 5 z M S 5 7 b W 9 k X 2 N v Z G U s M T Z 9 J n F 1 b 3 Q 7 L C Z x d W 9 0 O 1 N l Y 3 R p b 2 4 x L 2 R 1 b X A v Q X V 0 b 1 J l b W 9 2 Z W R D b 2 x 1 b W 5 z M S 5 7 a W 5 z X 2 R h d G U s M T d 9 J n F 1 b 3 Q 7 L C Z x d W 9 0 O 1 N l Y 3 R p b 2 4 x L 2 R 1 b X A v Q X V 0 b 1 J l b W 9 2 Z W R D b 2 x 1 b W 5 z M S 5 7 b W 9 k X 2 R h d G U s M T h 9 J n F 1 b 3 Q 7 L C Z x d W 9 0 O 1 N l Y 3 R p b 2 4 x L 2 R 1 b X A v Q X V 0 b 1 J l b W 9 2 Z W R D b 2 x 1 b W 5 z M S 5 7 c m V u d G l q Y V 9 l b W F p b C w x O X 0 m c X V v d D s s J n F 1 b 3 Q 7 U 2 V j d G l v b j E v Z H V t c C 9 B d X R v U m V t b 3 Z l Z E N v b H V t b n M x L n t z Z W F k b W l z Z V 9 r b 3 J y Y W x k d X N l X 2 9 y Z F 9 j b 2 R l L D I w f S Z x d W 9 0 O y w m c X V v d D t T Z W N 0 a W 9 u M S 9 k d W 1 w L 0 F 1 d G 9 S Z W 1 v d m V k Q 2 9 s d W 1 u c z E u e 2 x l c G l u Z 3 V f b 3 J k X 2 N v Z G U s M j F 9 J n F 1 b 3 Q 7 X S w m c X V v d D t D b 2 x 1 b W 5 D b 3 V u d C Z x d W 9 0 O z o y M i w m c X V v d D t L Z X l D b 2 x 1 b W 5 O Y W 1 l c y Z x d W 9 0 O z p b X S w m c X V v d D t D b 2 x 1 b W 5 J Z G V u d G l 0 a W V z J n F 1 b 3 Q 7 O l s m c X V v d D t T Z W N 0 a W 9 u M S 9 k d W 1 w L 0 F 1 d G 9 S Z W 1 v d m V k Q 2 9 s d W 1 u c z E u e 2 F h Z H J l c 3 M s M H 0 m c X V v d D s s J n F 1 b 3 Q 7 U 2 V j d G l v b j E v Z H V t c C 9 B d X R v U m V t b 3 Z l Z E N v b H V t b n M x L n t r Y X N 1 d H V z Y W x h L D F 9 J n F 1 b 3 Q 7 L C Z x d W 9 0 O 1 N l Y 3 R p b 2 4 x L 2 R 1 b X A v Q X V 0 b 1 J l b W 9 2 Z W R D b 2 x 1 b W 5 z M S 5 7 c G l u Z G F s Y S w y f S Z x d W 9 0 O y w m c X V v d D t T Z W N 0 a W 9 u M S 9 k d W 1 w L 0 F 1 d G 9 S Z W 1 v d m V k Q 2 9 s d W 1 u c z E u e 3 J l b n R p a m F f b m l t a S w z f S Z x d W 9 0 O y w m c X V v d D t T Z W N 0 a W 9 u M S 9 k d W 1 w L 0 F 1 d G 9 S Z W 1 v d m V k Q 2 9 s d W 1 u c z E u e 3 J l b n R p a m F f Y W F k c m V z c y w 0 f S Z x d W 9 0 O y w m c X V v d D t T Z W N 0 a W 9 u M S 9 k d W 1 w L 0 F 1 d G 9 S Z W 1 v d m V k Q 2 9 s d W 1 u c z E u e 3 J l b m R p b G V w a W 5 n X 3 R 5 c G U s N X 0 m c X V v d D s s J n F 1 b 3 Q 7 U 2 V j d G l v b j E v Z H V t c C 9 B d X R v U m V t b 3 Z l Z E N v b H V t b n M x L n t s b 3 B w X 2 t w L D Z 9 J n F 1 b 3 Q 7 L C Z x d W 9 0 O 1 N l Y 3 R p b 2 4 x L 2 R 1 b X A v Q X V 0 b 1 J l b W 9 2 Z W R D b 2 x 1 b W 5 z M S 5 7 Y W x n d X N f a 3 A s N 3 0 m c X V v d D s s J n F 1 b 3 Q 7 U 2 V j d G l v b j E v Z H V t c C 9 B d X R v U m V t b 3 Z l Z E N v b H V t b n M x L n t h Y X N 0 Y V 9 y Z W 5 k a X R h c 3 U s O H 0 m c X V v d D s s J n F 1 b 3 Q 7 U 2 V j d G l v b j E v Z H V t c C 9 B d X R v U m V t b 3 Z l Z E N v b H V t b n M x L n t 0 Y X N 1 b W l z Z V 9 0 Y W h 0 Y W p h Z C w 5 f S Z x d W 9 0 O y w m c X V v d D t T Z W N 0 a W 9 u M S 9 k d W 1 w L 0 F 1 d G 9 S Z W 1 v d m V k Q 2 9 s d W 1 u c z E u e 2 1 h c m t 1 c 2 V k L D E w f S Z x d W 9 0 O y w m c X V v d D t T Z W N 0 a W 9 u M S 9 k d W 1 w L 0 F 1 d G 9 S Z W 1 v d m V k Q 2 9 s d W 1 u c z E u e 3 Z p a W R l X 2 x l c G l u Z 3 V s Z S w x M X 0 m c X V v d D s s J n F 1 b 3 Q 7 U 2 V j d G l v b j E v Z H V t c C 9 B d X R v U m V t b 3 Z l Z E N v b H V t b n M x L n t y Z W 5 0 X 2 N v Z G U s M T J 9 J n F 1 b 3 Q 7 L C Z x d W 9 0 O 1 N l Y 3 R p b 2 4 x L 2 R 1 b X A v Q X V 0 b 1 J l b W 9 2 Z W R D b 2 x 1 b W 5 z M S 5 7 Y W N 0 X 3 J l b n Q s M T N 9 J n F 1 b 3 Q 7 L C Z x d W 9 0 O 1 N l Y 3 R p b 2 4 x L 2 R 1 b X A v Q X V 0 b 1 J l b W 9 2 Z W R D b 2 x 1 b W 5 z M S 5 7 d G h l X 2 d l b 2 0 s M T R 9 J n F 1 b 3 Q 7 L C Z x d W 9 0 O 1 N l Y 3 R p b 2 4 x L 2 R 1 b X A v Q X V 0 b 1 J l b W 9 2 Z W R D b 2 x 1 b W 5 z M S 5 7 a W 5 z X 2 N v Z G U s M T V 9 J n F 1 b 3 Q 7 L C Z x d W 9 0 O 1 N l Y 3 R p b 2 4 x L 2 R 1 b X A v Q X V 0 b 1 J l b W 9 2 Z W R D b 2 x 1 b W 5 z M S 5 7 b W 9 k X 2 N v Z G U s M T Z 9 J n F 1 b 3 Q 7 L C Z x d W 9 0 O 1 N l Y 3 R p b 2 4 x L 2 R 1 b X A v Q X V 0 b 1 J l b W 9 2 Z W R D b 2 x 1 b W 5 z M S 5 7 a W 5 z X 2 R h d G U s M T d 9 J n F 1 b 3 Q 7 L C Z x d W 9 0 O 1 N l Y 3 R p b 2 4 x L 2 R 1 b X A v Q X V 0 b 1 J l b W 9 2 Z W R D b 2 x 1 b W 5 z M S 5 7 b W 9 k X 2 R h d G U s M T h 9 J n F 1 b 3 Q 7 L C Z x d W 9 0 O 1 N l Y 3 R p b 2 4 x L 2 R 1 b X A v Q X V 0 b 1 J l b W 9 2 Z W R D b 2 x 1 b W 5 z M S 5 7 c m V u d G l q Y V 9 l b W F p b C w x O X 0 m c X V v d D s s J n F 1 b 3 Q 7 U 2 V j d G l v b j E v Z H V t c C 9 B d X R v U m V t b 3 Z l Z E N v b H V t b n M x L n t z Z W F k b W l z Z V 9 r b 3 J y Y W x k d X N l X 2 9 y Z F 9 j b 2 R l L D I w f S Z x d W 9 0 O y w m c X V v d D t T Z W N 0 a W 9 u M S 9 k d W 1 w L 0 F 1 d G 9 S Z W 1 v d m V k Q 2 9 s d W 1 u c z E u e 2 x l c G l u Z 3 V f b 3 J k X 2 N v Z G U s M j F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k d W 1 w J T I w K D I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x M C 0 w M 1 Q w O T o y M T o y M C 4 y O D I x N z E y W i I v P j x F b n R y e S B U e X B l P S J G a W x s Q 2 9 s d W 1 u V H l w Z X M i I F Z h b H V l P S J z Q m d Z R 0 J n W U d C Z 1 l H Q m d Z R 0 F 3 T U d B d 1 l K Q m d Z R 0 J n P T 0 i L z 4 8 R W 5 0 c n k g V H l w Z T 0 i R m l s b E N v b H V t b k 5 h b W V z I i B W Y W x 1 Z T 0 i c 1 s m c X V v d D t h Y W R y Z X N z J n F 1 b 3 Q 7 L C Z x d W 9 0 O 2 t h c 3 V 0 d X N h b G E m c X V v d D s s J n F 1 b 3 Q 7 c G l u Z G F s Y S Z x d W 9 0 O y w m c X V v d D t y Z W 5 0 a W p h X 2 5 p b W k m c X V v d D s s J n F 1 b 3 Q 7 c m V u d G l q Y V 9 h Y W R y Z X N z J n F 1 b 3 Q 7 L C Z x d W 9 0 O 3 J l b m R p b G V w a W 5 n X 3 R 5 c G U m c X V v d D s s J n F 1 b 3 Q 7 b G 9 w c F 9 r c C Z x d W 9 0 O y w m c X V v d D t h b G d 1 c 1 9 r c C Z x d W 9 0 O y w m c X V v d D t h Y X N 0 Y V 9 y Z W 5 k a X R h c 3 U m c X V v d D s s J n F 1 b 3 Q 7 d G F z d W 1 p c 2 V f d G F o d G F q Y W Q m c X V v d D s s J n F 1 b 3 Q 7 b W F y a 3 V z Z W Q m c X V v d D s s J n F 1 b 3 Q 7 d m l p Z G V f b G V w a W 5 n d W x l J n F 1 b 3 Q 7 L C Z x d W 9 0 O 3 J l b n R f Y 2 9 k Z S Z x d W 9 0 O y w m c X V v d D t h Y 3 R f c m V u d C Z x d W 9 0 O y w m c X V v d D t 0 a G V f Z 2 V v b S Z x d W 9 0 O y w m c X V v d D t p b n N f Y 2 9 k Z S Z x d W 9 0 O y w m c X V v d D t t b 2 R f Y 2 9 k Z S Z x d W 9 0 O y w m c X V v d D t p b n N f Z G F 0 Z S Z x d W 9 0 O y w m c X V v d D t t b 2 R f Z G F 0 Z S Z x d W 9 0 O y w m c X V v d D t y Z W 5 0 a W p h X 2 V t Y W l s J n F 1 b 3 Q 7 L C Z x d W 9 0 O 3 N l Y W R t a X N l X 2 t v c n J h b G R 1 c 2 V f b 3 J k X 2 N v Z G U m c X V v d D s s J n F 1 b 3 Q 7 b G V w a W 5 n d V 9 v c m R f Y 2 9 k Z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M 2 Y z M G Z l O T Q t M T Q w M y 0 0 Y 2 I y L T g 5 N z k t O D Y 1 Z T k 5 N T h i Y j I 0 I i 8 + P E V u d H J 5 I F R 5 c G U 9 I l J l b G F 0 a W 9 u c 2 h p c E l u Z m 9 D b 2 5 0 Y W l u Z X I i I F Z h b H V l P S J z e y Z x d W 9 0 O 2 N v b H V t b k N v d W 5 0 J n F 1 b 3 Q 7 O j I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k d W 1 w L 0 F 1 d G 9 S Z W 1 v d m V k Q 2 9 s d W 1 u c z E u e 2 F h Z H J l c 3 M s M H 0 m c X V v d D s s J n F 1 b 3 Q 7 U 2 V j d G l v b j E v Z H V t c C 9 B d X R v U m V t b 3 Z l Z E N v b H V t b n M x L n t r Y X N 1 d H V z Y W x h L D F 9 J n F 1 b 3 Q 7 L C Z x d W 9 0 O 1 N l Y 3 R p b 2 4 x L 2 R 1 b X A v Q X V 0 b 1 J l b W 9 2 Z W R D b 2 x 1 b W 5 z M S 5 7 c G l u Z G F s Y S w y f S Z x d W 9 0 O y w m c X V v d D t T Z W N 0 a W 9 u M S 9 k d W 1 w L 0 F 1 d G 9 S Z W 1 v d m V k Q 2 9 s d W 1 u c z E u e 3 J l b n R p a m F f b m l t a S w z f S Z x d W 9 0 O y w m c X V v d D t T Z W N 0 a W 9 u M S 9 k d W 1 w L 0 F 1 d G 9 S Z W 1 v d m V k Q 2 9 s d W 1 u c z E u e 3 J l b n R p a m F f Y W F k c m V z c y w 0 f S Z x d W 9 0 O y w m c X V v d D t T Z W N 0 a W 9 u M S 9 k d W 1 w L 0 F 1 d G 9 S Z W 1 v d m V k Q 2 9 s d W 1 u c z E u e 3 J l b m R p b G V w a W 5 n X 3 R 5 c G U s N X 0 m c X V v d D s s J n F 1 b 3 Q 7 U 2 V j d G l v b j E v Z H V t c C 9 B d X R v U m V t b 3 Z l Z E N v b H V t b n M x L n t s b 3 B w X 2 t w L D Z 9 J n F 1 b 3 Q 7 L C Z x d W 9 0 O 1 N l Y 3 R p b 2 4 x L 2 R 1 b X A v Q X V 0 b 1 J l b W 9 2 Z W R D b 2 x 1 b W 5 z M S 5 7 Y W x n d X N f a 3 A s N 3 0 m c X V v d D s s J n F 1 b 3 Q 7 U 2 V j d G l v b j E v Z H V t c C 9 B d X R v U m V t b 3 Z l Z E N v b H V t b n M x L n t h Y X N 0 Y V 9 y Z W 5 k a X R h c 3 U s O H 0 m c X V v d D s s J n F 1 b 3 Q 7 U 2 V j d G l v b j E v Z H V t c C 9 B d X R v U m V t b 3 Z l Z E N v b H V t b n M x L n t 0 Y X N 1 b W l z Z V 9 0 Y W h 0 Y W p h Z C w 5 f S Z x d W 9 0 O y w m c X V v d D t T Z W N 0 a W 9 u M S 9 k d W 1 w L 0 F 1 d G 9 S Z W 1 v d m V k Q 2 9 s d W 1 u c z E u e 2 1 h c m t 1 c 2 V k L D E w f S Z x d W 9 0 O y w m c X V v d D t T Z W N 0 a W 9 u M S 9 k d W 1 w L 0 F 1 d G 9 S Z W 1 v d m V k Q 2 9 s d W 1 u c z E u e 3 Z p a W R l X 2 x l c G l u Z 3 V s Z S w x M X 0 m c X V v d D s s J n F 1 b 3 Q 7 U 2 V j d G l v b j E v Z H V t c C 9 B d X R v U m V t b 3 Z l Z E N v b H V t b n M x L n t y Z W 5 0 X 2 N v Z G U s M T J 9 J n F 1 b 3 Q 7 L C Z x d W 9 0 O 1 N l Y 3 R p b 2 4 x L 2 R 1 b X A v Q X V 0 b 1 J l b W 9 2 Z W R D b 2 x 1 b W 5 z M S 5 7 Y W N 0 X 3 J l b n Q s M T N 9 J n F 1 b 3 Q 7 L C Z x d W 9 0 O 1 N l Y 3 R p b 2 4 x L 2 R 1 b X A v Q X V 0 b 1 J l b W 9 2 Z W R D b 2 x 1 b W 5 z M S 5 7 d G h l X 2 d l b 2 0 s M T R 9 J n F 1 b 3 Q 7 L C Z x d W 9 0 O 1 N l Y 3 R p b 2 4 x L 2 R 1 b X A v Q X V 0 b 1 J l b W 9 2 Z W R D b 2 x 1 b W 5 z M S 5 7 a W 5 z X 2 N v Z G U s M T V 9 J n F 1 b 3 Q 7 L C Z x d W 9 0 O 1 N l Y 3 R p b 2 4 x L 2 R 1 b X A v Q X V 0 b 1 J l b W 9 2 Z W R D b 2 x 1 b W 5 z M S 5 7 b W 9 k X 2 N v Z G U s M T Z 9 J n F 1 b 3 Q 7 L C Z x d W 9 0 O 1 N l Y 3 R p b 2 4 x L 2 R 1 b X A v Q X V 0 b 1 J l b W 9 2 Z W R D b 2 x 1 b W 5 z M S 5 7 a W 5 z X 2 R h d G U s M T d 9 J n F 1 b 3 Q 7 L C Z x d W 9 0 O 1 N l Y 3 R p b 2 4 x L 2 R 1 b X A v Q X V 0 b 1 J l b W 9 2 Z W R D b 2 x 1 b W 5 z M S 5 7 b W 9 k X 2 R h d G U s M T h 9 J n F 1 b 3 Q 7 L C Z x d W 9 0 O 1 N l Y 3 R p b 2 4 x L 2 R 1 b X A v Q X V 0 b 1 J l b W 9 2 Z W R D b 2 x 1 b W 5 z M S 5 7 c m V u d G l q Y V 9 l b W F p b C w x O X 0 m c X V v d D s s J n F 1 b 3 Q 7 U 2 V j d G l v b j E v Z H V t c C 9 B d X R v U m V t b 3 Z l Z E N v b H V t b n M x L n t z Z W F k b W l z Z V 9 r b 3 J y Y W x k d X N l X 2 9 y Z F 9 j b 2 R l L D I w f S Z x d W 9 0 O y w m c X V v d D t T Z W N 0 a W 9 u M S 9 k d W 1 w L 0 F 1 d G 9 S Z W 1 v d m V k Q 2 9 s d W 1 u c z E u e 2 x l c G l u Z 3 V f b 3 J k X 2 N v Z G U s M j F 9 J n F 1 b 3 Q 7 X S w m c X V v d D t D b 2 x 1 b W 5 D b 3 V u d C Z x d W 9 0 O z o y M i w m c X V v d D t L Z X l D b 2 x 1 b W 5 O Y W 1 l c y Z x d W 9 0 O z p b X S w m c X V v d D t D b 2 x 1 b W 5 J Z G V u d G l 0 a W V z J n F 1 b 3 Q 7 O l s m c X V v d D t T Z W N 0 a W 9 u M S 9 k d W 1 w L 0 F 1 d G 9 S Z W 1 v d m V k Q 2 9 s d W 1 u c z E u e 2 F h Z H J l c 3 M s M H 0 m c X V v d D s s J n F 1 b 3 Q 7 U 2 V j d G l v b j E v Z H V t c C 9 B d X R v U m V t b 3 Z l Z E N v b H V t b n M x L n t r Y X N 1 d H V z Y W x h L D F 9 J n F 1 b 3 Q 7 L C Z x d W 9 0 O 1 N l Y 3 R p b 2 4 x L 2 R 1 b X A v Q X V 0 b 1 J l b W 9 2 Z W R D b 2 x 1 b W 5 z M S 5 7 c G l u Z G F s Y S w y f S Z x d W 9 0 O y w m c X V v d D t T Z W N 0 a W 9 u M S 9 k d W 1 w L 0 F 1 d G 9 S Z W 1 v d m V k Q 2 9 s d W 1 u c z E u e 3 J l b n R p a m F f b m l t a S w z f S Z x d W 9 0 O y w m c X V v d D t T Z W N 0 a W 9 u M S 9 k d W 1 w L 0 F 1 d G 9 S Z W 1 v d m V k Q 2 9 s d W 1 u c z E u e 3 J l b n R p a m F f Y W F k c m V z c y w 0 f S Z x d W 9 0 O y w m c X V v d D t T Z W N 0 a W 9 u M S 9 k d W 1 w L 0 F 1 d G 9 S Z W 1 v d m V k Q 2 9 s d W 1 u c z E u e 3 J l b m R p b G V w a W 5 n X 3 R 5 c G U s N X 0 m c X V v d D s s J n F 1 b 3 Q 7 U 2 V j d G l v b j E v Z H V t c C 9 B d X R v U m V t b 3 Z l Z E N v b H V t b n M x L n t s b 3 B w X 2 t w L D Z 9 J n F 1 b 3 Q 7 L C Z x d W 9 0 O 1 N l Y 3 R p b 2 4 x L 2 R 1 b X A v Q X V 0 b 1 J l b W 9 2 Z W R D b 2 x 1 b W 5 z M S 5 7 Y W x n d X N f a 3 A s N 3 0 m c X V v d D s s J n F 1 b 3 Q 7 U 2 V j d G l v b j E v Z H V t c C 9 B d X R v U m V t b 3 Z l Z E N v b H V t b n M x L n t h Y X N 0 Y V 9 y Z W 5 k a X R h c 3 U s O H 0 m c X V v d D s s J n F 1 b 3 Q 7 U 2 V j d G l v b j E v Z H V t c C 9 B d X R v U m V t b 3 Z l Z E N v b H V t b n M x L n t 0 Y X N 1 b W l z Z V 9 0 Y W h 0 Y W p h Z C w 5 f S Z x d W 9 0 O y w m c X V v d D t T Z W N 0 a W 9 u M S 9 k d W 1 w L 0 F 1 d G 9 S Z W 1 v d m V k Q 2 9 s d W 1 u c z E u e 2 1 h c m t 1 c 2 V k L D E w f S Z x d W 9 0 O y w m c X V v d D t T Z W N 0 a W 9 u M S 9 k d W 1 w L 0 F 1 d G 9 S Z W 1 v d m V k Q 2 9 s d W 1 u c z E u e 3 Z p a W R l X 2 x l c G l u Z 3 V s Z S w x M X 0 m c X V v d D s s J n F 1 b 3 Q 7 U 2 V j d G l v b j E v Z H V t c C 9 B d X R v U m V t b 3 Z l Z E N v b H V t b n M x L n t y Z W 5 0 X 2 N v Z G U s M T J 9 J n F 1 b 3 Q 7 L C Z x d W 9 0 O 1 N l Y 3 R p b 2 4 x L 2 R 1 b X A v Q X V 0 b 1 J l b W 9 2 Z W R D b 2 x 1 b W 5 z M S 5 7 Y W N 0 X 3 J l b n Q s M T N 9 J n F 1 b 3 Q 7 L C Z x d W 9 0 O 1 N l Y 3 R p b 2 4 x L 2 R 1 b X A v Q X V 0 b 1 J l b W 9 2 Z W R D b 2 x 1 b W 5 z M S 5 7 d G h l X 2 d l b 2 0 s M T R 9 J n F 1 b 3 Q 7 L C Z x d W 9 0 O 1 N l Y 3 R p b 2 4 x L 2 R 1 b X A v Q X V 0 b 1 J l b W 9 2 Z W R D b 2 x 1 b W 5 z M S 5 7 a W 5 z X 2 N v Z G U s M T V 9 J n F 1 b 3 Q 7 L C Z x d W 9 0 O 1 N l Y 3 R p b 2 4 x L 2 R 1 b X A v Q X V 0 b 1 J l b W 9 2 Z W R D b 2 x 1 b W 5 z M S 5 7 b W 9 k X 2 N v Z G U s M T Z 9 J n F 1 b 3 Q 7 L C Z x d W 9 0 O 1 N l Y 3 R p b 2 4 x L 2 R 1 b X A v Q X V 0 b 1 J l b W 9 2 Z W R D b 2 x 1 b W 5 z M S 5 7 a W 5 z X 2 R h d G U s M T d 9 J n F 1 b 3 Q 7 L C Z x d W 9 0 O 1 N l Y 3 R p b 2 4 x L 2 R 1 b X A v Q X V 0 b 1 J l b W 9 2 Z W R D b 2 x 1 b W 5 z M S 5 7 b W 9 k X 2 R h d G U s M T h 9 J n F 1 b 3 Q 7 L C Z x d W 9 0 O 1 N l Y 3 R p b 2 4 x L 2 R 1 b X A v Q X V 0 b 1 J l b W 9 2 Z W R D b 2 x 1 b W 5 z M S 5 7 c m V u d G l q Y V 9 l b W F p b C w x O X 0 m c X V v d D s s J n F 1 b 3 Q 7 U 2 V j d G l v b j E v Z H V t c C 9 B d X R v U m V t b 3 Z l Z E N v b H V t b n M x L n t z Z W F k b W l z Z V 9 r b 3 J y Y W x k d X N l X 2 9 y Z F 9 j b 2 R l L D I w f S Z x d W 9 0 O y w m c X V v d D t T Z W N 0 a W 9 u M S 9 k d W 1 w L 0 F 1 d G 9 S Z W 1 v d m V k Q 2 9 s d W 1 u c z E u e 2 x l c G l u Z 3 V f b 3 J k X 2 N v Z G U s M j F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x v Y W R l Z F R v Q W 5 h b H l z a X N T Z X J 2 a W N l c y I g V m F s d W U 9 I m w w I i 8 + P C 9 T d G F i b G V F b n R y a W V z P j w v S X R l b T 4 8 S X R l b T 4 8 S X R l b U x v Y 2 F 0 a W 9 u P j x J d G V t V H l w Z T 5 G b 3 J t d W x h P C 9 J d G V t V H l w Z T 4 8 S X R l b V B h d G g + U 2 V j d G l v b j E v Z H V t c C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1 b X A v U H J v b W 9 0 Z W Q l M j B I Z W F k Z X J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d W 1 w L 0 N o Y W 5 n Z W Q l M j B U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d W 1 w J T I w K D I p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H V t c C U y M C g y K S 9 Q c m 9 t b 3 R l Z C U y M E h l Y W R l c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1 b X A l M j A o M i k v Q 2 h h b m d l Z C U y M F R 5 c G U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L z 4 8 L 0 l 0 Z W 0 + P C 9 J d G V t c z 4 8 L 0 x v Y 2 F s U G F j a 2 F n Z U 1 l d G F k Y X R h R m l s Z T 4 W A A A A U E s F B g A A A A A A A A A A A A A A A A A A A A A A A N o A A A A B A A A A 0 I y d 3 w E V 0 R G M e g D A T 8 K X 6 w E A A A A V g h L 9 y C 3 Y R L D z c G b u k 9 d o A A A A A A I A A A A A A A N m A A D A A A A A E A A A A K G h d u G j 4 d 2 r f E j 3 j T / L M G 0 A A A A A B I A A A K A A A A A Q A A A A 5 C 4 P E r h i a x q h S q + Y A d 0 2 / l A A A A B P 2 t / f u v 1 g h k a Q m 4 r + G s k c 3 l M r p 9 Z I T N A A K W O S + m 2 Q w 2 7 q y C O v 3 i S I u U L W p 8 1 U T H V f 3 e k b a B e H 0 l K z D 1 z z / 3 m u t H z Q d P t r J a N p m O a D u 3 Y J e x Q A A A B t J Z b z U M t O w E H F o q q u A H 7 / 4 B z O B w = = < / D a t a M a s h u p > 
</file>

<file path=customXml/itemProps1.xml><?xml version="1.0" encoding="utf-8"?>
<ds:datastoreItem xmlns:ds="http://schemas.openxmlformats.org/officeDocument/2006/customXml" ds:itemID="{8B31D9C9-64DE-4AD3-B1DE-A9D1998051D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Hoonestusõigus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Astmäe</dc:creator>
  <cp:lastModifiedBy>Eva Lääne</cp:lastModifiedBy>
  <cp:lastPrinted>2023-12-21T07:34:34Z</cp:lastPrinted>
  <dcterms:created xsi:type="dcterms:W3CDTF">2023-11-15T08:24:09Z</dcterms:created>
  <dcterms:modified xsi:type="dcterms:W3CDTF">2024-04-26T12:31:24Z</dcterms:modified>
</cp:coreProperties>
</file>