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1935" windowWidth="15135" windowHeight="9300" activeTab="0"/>
  </bookViews>
  <sheets>
    <sheet name="koond" sheetId="1" r:id="rId1"/>
    <sheet name="invest" sheetId="2" r:id="rId2"/>
  </sheets>
  <definedNames/>
  <calcPr fullCalcOnLoad="1"/>
</workbook>
</file>

<file path=xl/sharedStrings.xml><?xml version="1.0" encoding="utf-8"?>
<sst xmlns="http://schemas.openxmlformats.org/spreadsheetml/2006/main" count="319" uniqueCount="259">
  <si>
    <t>Täitmise muutus</t>
  </si>
  <si>
    <t>Eelarve</t>
  </si>
  <si>
    <t>Täitmine</t>
  </si>
  <si>
    <t>%</t>
  </si>
  <si>
    <t>TULUD KOKKU</t>
  </si>
  <si>
    <t>Maksud</t>
  </si>
  <si>
    <t>Füüsilise isiku tulumaks</t>
  </si>
  <si>
    <t>Maamaks</t>
  </si>
  <si>
    <t>Reklaamimaks</t>
  </si>
  <si>
    <t>Teede ja tänavate sulgemise maks</t>
  </si>
  <si>
    <t>Parkimistasu</t>
  </si>
  <si>
    <t>Kaupade ja teenuste müük</t>
  </si>
  <si>
    <t>Riigilõivud</t>
  </si>
  <si>
    <t>Laekumised majandustegevusest</t>
  </si>
  <si>
    <t>Üür ja rent</t>
  </si>
  <si>
    <t>Õiguste müük</t>
  </si>
  <si>
    <t>Muu toodete ja teenuste müük</t>
  </si>
  <si>
    <t>Saadud toetused</t>
  </si>
  <si>
    <t>Sihtfinantseerimine jooksvateks kuludeks</t>
  </si>
  <si>
    <t>Sihtfinantseerimine põhivara soetuseks</t>
  </si>
  <si>
    <t>Mittesihtotstarbeline finantseerimine</t>
  </si>
  <si>
    <t>Tulud varadelt</t>
  </si>
  <si>
    <t>Intressi- ja viivisetulud</t>
  </si>
  <si>
    <t>Dividendid</t>
  </si>
  <si>
    <t>Tasu vee erikasutusest</t>
  </si>
  <si>
    <t>Materiaalsete varade müük</t>
  </si>
  <si>
    <t>Maa müük</t>
  </si>
  <si>
    <t>Muud tulud</t>
  </si>
  <si>
    <t>Trahvid</t>
  </si>
  <si>
    <t>Saastetasud</t>
  </si>
  <si>
    <t>Eespool nimetamata muud tulud</t>
  </si>
  <si>
    <t>TEGEVUSKULUD</t>
  </si>
  <si>
    <t>Üldvalitsemine</t>
  </si>
  <si>
    <t>Avalik kord</t>
  </si>
  <si>
    <t>Majandus</t>
  </si>
  <si>
    <t>Keskkonnakaitse</t>
  </si>
  <si>
    <t>Elamu- ja kommunaalmajandus</t>
  </si>
  <si>
    <t>Tervishoid</t>
  </si>
  <si>
    <t>Vaba-aeg, kultuur</t>
  </si>
  <si>
    <t>Haridus</t>
  </si>
  <si>
    <t>Sotsiaalne kaitse</t>
  </si>
  <si>
    <t>INVESTEERINGUD</t>
  </si>
  <si>
    <t>FINANTSEERIMISTEHINGUD</t>
  </si>
  <si>
    <t>Finantsvarade suurenemine</t>
  </si>
  <si>
    <t>Finantsvarade vähenemine</t>
  </si>
  <si>
    <t>Kohustuste suurenemine</t>
  </si>
  <si>
    <t>Kohustuste vähenemine</t>
  </si>
  <si>
    <t>Muutus kassas ja hoiustes</t>
  </si>
  <si>
    <t>EELARVE KOGUMAHT</t>
  </si>
  <si>
    <t>TARTU LINNA EELARVE TÄITMINE (tuh krooni)</t>
  </si>
  <si>
    <t>seisuga 30. juuni 2009</t>
  </si>
  <si>
    <t>seisuga 30.06.2009</t>
  </si>
  <si>
    <t>kroonides</t>
  </si>
  <si>
    <t>Esialgne
eelarve</t>
  </si>
  <si>
    <t>Täpsustatud
eelarve</t>
  </si>
  <si>
    <t>Täitmine 
aasta algusest</t>
  </si>
  <si>
    <t>Täitm.%</t>
  </si>
  <si>
    <t>sh jaanuar</t>
  </si>
  <si>
    <t>sh veebruar</t>
  </si>
  <si>
    <t>sh märts</t>
  </si>
  <si>
    <t>sh aprill</t>
  </si>
  <si>
    <t>sh mai</t>
  </si>
  <si>
    <t>sh juuni</t>
  </si>
  <si>
    <t>Jääk</t>
  </si>
  <si>
    <t>Investeeringud</t>
  </si>
  <si>
    <t>Üldised valitsussektori teenused</t>
  </si>
  <si>
    <t>Elamu-ja kommunaalmajandus</t>
  </si>
  <si>
    <t>Vabaaeg ja kultuur</t>
  </si>
  <si>
    <t>Investeeringud kasutajate, objektide ja finantseerimisallikate lõikes</t>
  </si>
  <si>
    <t>LINNAKANTSELEI</t>
  </si>
  <si>
    <t>Infotehnoloogia soetus</t>
  </si>
  <si>
    <t>ARHITEKTUURI JA EHITUSE OSAKOND</t>
  </si>
  <si>
    <t xml:space="preserve">      Raamatukogud</t>
  </si>
  <si>
    <t>Tartu Linnaraamatukogu arhitektuurikonkurss</t>
  </si>
  <si>
    <t xml:space="preserve">   Muinsuskaitse</t>
  </si>
  <si>
    <t>restaureerimistoetused</t>
  </si>
  <si>
    <t>HARIDUSOSAKOND</t>
  </si>
  <si>
    <t xml:space="preserve">   Lasteaiad</t>
  </si>
  <si>
    <t xml:space="preserve">LA Maarjamõisa (Puusepa 10) uste, akende vahetus </t>
  </si>
  <si>
    <t>Uue avatava lasteaia  Sipsik (Kaunase pst 22) sisustus</t>
  </si>
  <si>
    <t xml:space="preserve">   Gümnaasiumid</t>
  </si>
  <si>
    <t xml:space="preserve">Kivilinna Gümnaasium (Kaunase pst 71) vana maja akende vahetus </t>
  </si>
  <si>
    <t xml:space="preserve">   Kutsehariduskeskus</t>
  </si>
  <si>
    <t>Õpilaskodu (Kopli 1) renoveerimine riigi vahendid</t>
  </si>
  <si>
    <t xml:space="preserve">   Muu haridus </t>
  </si>
  <si>
    <t>Ettekirjutiste täitmine</t>
  </si>
  <si>
    <t>Territooriumite korrastamine</t>
  </si>
  <si>
    <t>Avariide likvideerimine</t>
  </si>
  <si>
    <t>Projekteerimine</t>
  </si>
  <si>
    <t>KULTUURIOSAKOND</t>
  </si>
  <si>
    <t xml:space="preserve">   Laste muusika-ja kunstikoolid</t>
  </si>
  <si>
    <t>II Muusikakool (Kaunase pst 23) tuletõkkeuksed</t>
  </si>
  <si>
    <t xml:space="preserve">  Raamatukogud</t>
  </si>
  <si>
    <t>Tartu Linnaraamatukogu mikrobussi liising</t>
  </si>
  <si>
    <t xml:space="preserve">   Muuseumid</t>
  </si>
  <si>
    <t>Linnamuuseumi uue püsinäituse eskiisprojekt</t>
  </si>
  <si>
    <t>LINNAMAJANDUSE OSAKOND</t>
  </si>
  <si>
    <t xml:space="preserve"> Linna teed, tänavad ja sillad</t>
  </si>
  <si>
    <t>Kruusakattega tänavate asfalteerimine</t>
  </si>
  <si>
    <t>Johani</t>
  </si>
  <si>
    <t>Kartuli</t>
  </si>
  <si>
    <t>Liimandi</t>
  </si>
  <si>
    <t>Oa</t>
  </si>
  <si>
    <t>Rebase</t>
  </si>
  <si>
    <t>Salutähe</t>
  </si>
  <si>
    <t>Starkopfi</t>
  </si>
  <si>
    <t>Vabbe</t>
  </si>
  <si>
    <t>Tänavate rekonstrueerimine, ehitus</t>
  </si>
  <si>
    <t xml:space="preserve">Emajõe kaldakindlustuse rekonstrueerimine ja jõeäärsete teede korrastamine </t>
  </si>
  <si>
    <t xml:space="preserve">Ujula tn (Sauna -Lubja) </t>
  </si>
  <si>
    <t xml:space="preserve">Liiva (Puiestee-Ujula) </t>
  </si>
  <si>
    <t xml:space="preserve">Raua tn  (Raua-Vaba) </t>
  </si>
  <si>
    <t>Küüni tn (Raekoja plats-Poe)</t>
  </si>
  <si>
    <t>Ülekatted</t>
  </si>
  <si>
    <t>Aardla (Võru-Raudtee)</t>
  </si>
  <si>
    <t>Aardla (Tamme pst-Ringtee)</t>
  </si>
  <si>
    <t>Akadeemia (Riia-Vanemuise)</t>
  </si>
  <si>
    <t xml:space="preserve">Baeri (Vallikraavi - Näituse)   </t>
  </si>
  <si>
    <t>Fortuuna</t>
  </si>
  <si>
    <t xml:space="preserve">Ilmatsalu </t>
  </si>
  <si>
    <t>Jaama ( Puiestee-Rõõmu tee)</t>
  </si>
  <si>
    <t>Kesk - Kaar</t>
  </si>
  <si>
    <t>Kroonuaia</t>
  </si>
  <si>
    <t xml:space="preserve">Liivi   </t>
  </si>
  <si>
    <t>Lossi</t>
  </si>
  <si>
    <t>Puiestee (Raatuse-Jaama)</t>
  </si>
  <si>
    <t>Ropka</t>
  </si>
  <si>
    <t>Sõbra</t>
  </si>
  <si>
    <t>Turu ("Kuusakoski" kurv-Sepa)</t>
  </si>
  <si>
    <t>Tähe (Tehase-Õnne)</t>
  </si>
  <si>
    <t>Ringtee (Turu -Tähe)</t>
  </si>
  <si>
    <t>Sõpruse sild (välimised sõidurajad)</t>
  </si>
  <si>
    <t>Viljandi mnt (Ravila-Ringtee)</t>
  </si>
  <si>
    <t>Võru (Aardla-Kabeli)</t>
  </si>
  <si>
    <t>Õnne (Tähe-Kalevi)</t>
  </si>
  <si>
    <t>Koostöö ülekatted</t>
  </si>
  <si>
    <t>Ristmikud</t>
  </si>
  <si>
    <t>Lai-Vabaduse-Emajõe</t>
  </si>
  <si>
    <t>Kõnni-ja jalgrattateed</t>
  </si>
  <si>
    <t xml:space="preserve">Ihaste suunaline kergliiklustee  </t>
  </si>
  <si>
    <t xml:space="preserve">Võru suunaline kergliikustee </t>
  </si>
  <si>
    <t>Turu (Ropka tee-Peugeot keskus)</t>
  </si>
  <si>
    <t>Sademevee liitumistasu</t>
  </si>
  <si>
    <t>Ida ringtee</t>
  </si>
  <si>
    <t>Uuselamurajoonide infrastr arendus</t>
  </si>
  <si>
    <t>Hipodroomi ja Kvissentali</t>
  </si>
  <si>
    <t>Sildade ehitus, rekonstrueerimine</t>
  </si>
  <si>
    <t>Vabaduse autosild</t>
  </si>
  <si>
    <t>Turusilla hooldustööd</t>
  </si>
  <si>
    <t>Tänavate renoveerimine</t>
  </si>
  <si>
    <t>Koostööprojektid korteriühistutega</t>
  </si>
  <si>
    <t>Koostööprojektid võrguarendajatega</t>
  </si>
  <si>
    <t>Siseteed</t>
  </si>
  <si>
    <t>Jäätmekäitlus</t>
  </si>
  <si>
    <t>Jäätmemajad</t>
  </si>
  <si>
    <t>Turu tn jäätmejaam</t>
  </si>
  <si>
    <t>Prügila maa ostmine</t>
  </si>
  <si>
    <t>Haljastus</t>
  </si>
  <si>
    <t>Mänguväljakud ja terviserajad</t>
  </si>
  <si>
    <t>Puude istutamine</t>
  </si>
  <si>
    <t>Elamu ja kommunaalmajandus</t>
  </si>
  <si>
    <t>Tänavavalgustus</t>
  </si>
  <si>
    <t xml:space="preserve">Õhuliinide rekonstrueerimise  ühisprojektid AS iga Eesti Energia </t>
  </si>
  <si>
    <t>Valgustamata tänavate valgustamine ja valgustuse
renoveerimine  (ülekäigurajad, telemeetria seadmed)</t>
  </si>
  <si>
    <t>Raja tn jooksuraja valgustus  (1,5 km)</t>
  </si>
  <si>
    <t xml:space="preserve">Kalmistud </t>
  </si>
  <si>
    <t>Pauluse kalmistu majandushoone rekonstrueerimine</t>
  </si>
  <si>
    <t>Raadi kalmistu peatee katmine sõelmetega, 
kalmistu aedade remont</t>
  </si>
  <si>
    <t>Rataslaaduri liisimine</t>
  </si>
  <si>
    <t>LINNAPLANEERIMISE JA MAAKORRALDUSE OSAKOND</t>
  </si>
  <si>
    <t xml:space="preserve">Majandus </t>
  </si>
  <si>
    <t xml:space="preserve">   Maakorraldus (linna arenguks maa ost) </t>
  </si>
  <si>
    <t>LINNAVARADE OSAKOND</t>
  </si>
  <si>
    <t xml:space="preserve">   Üldised valitsussektori teenused</t>
  </si>
  <si>
    <t>Raekojas asuva külastuskeskuse projekt.</t>
  </si>
  <si>
    <t xml:space="preserve">   Muu majandus</t>
  </si>
  <si>
    <t xml:space="preserve">Korteriühistute remondifond  </t>
  </si>
  <si>
    <t xml:space="preserve">Amortiseerunud hoonete lammutused </t>
  </si>
  <si>
    <t xml:space="preserve">Anne Sauna rekonstrueerimine </t>
  </si>
  <si>
    <t xml:space="preserve">Ettekirjutiste täitmine </t>
  </si>
  <si>
    <t xml:space="preserve">   Elamumajanduse arendamine</t>
  </si>
  <si>
    <t xml:space="preserve">Linnale kuuluvate korterite remont </t>
  </si>
  <si>
    <t xml:space="preserve">Korterite soetamine elanike ümberpaigutamiseks </t>
  </si>
  <si>
    <t xml:space="preserve">Linnale kuuluvate elamute remont </t>
  </si>
  <si>
    <t>Vabaaeg, kultuur</t>
  </si>
  <si>
    <t xml:space="preserve">   Spordibaasid</t>
  </si>
  <si>
    <t xml:space="preserve">Veski spordibaasi renoveerimine </t>
  </si>
  <si>
    <t xml:space="preserve">Sõudebaasi (Ranna 3)  juurdeehitus </t>
  </si>
  <si>
    <t xml:space="preserve">Spordihoone (Turu 8) rekonstrueerimine </t>
  </si>
  <si>
    <t xml:space="preserve">Ekstreemspordi hall </t>
  </si>
  <si>
    <t>Tamme staadioni tribüünihoone</t>
  </si>
  <si>
    <t>Tamme staadioni välikorvpalliväljaku kate</t>
  </si>
  <si>
    <t xml:space="preserve">   Puhkepargid</t>
  </si>
  <si>
    <t>Teaduskeskus AHHAA uue hoone ehitus</t>
  </si>
  <si>
    <t xml:space="preserve">Keskkonnahariduse keskuse (Lille 10) rajamine </t>
  </si>
  <si>
    <t xml:space="preserve">   Täiskasvanute huvialaasutused</t>
  </si>
  <si>
    <t xml:space="preserve">Tartu Rahvaülikooli Kunstikeskus (Vaksali 7) </t>
  </si>
  <si>
    <t xml:space="preserve">   Raamatukogud</t>
  </si>
  <si>
    <t>O. Lutsu nim. Linnaraamatukogu (Kompanii 3/5) 
renoveerimine</t>
  </si>
  <si>
    <t xml:space="preserve">   Kultuuri-ja rahvamajad</t>
  </si>
  <si>
    <t xml:space="preserve">Tiigi Seltsimaja (Tiigi 11) remont </t>
  </si>
  <si>
    <t xml:space="preserve">MTÜ Genialistide Klubi  </t>
  </si>
  <si>
    <t>Mänguasjamuuseumi Teatrimaja (Lutsu 2)</t>
  </si>
  <si>
    <t>Mänguasjamuuseumi (Lutsu 4) vundamendi tugevdus</t>
  </si>
  <si>
    <t xml:space="preserve">   Kultuuriüritused (monumendid)</t>
  </si>
  <si>
    <t>Tartu Rahu monument</t>
  </si>
  <si>
    <t xml:space="preserve">   Muu vaba aeg ja kultuur</t>
  </si>
  <si>
    <t xml:space="preserve">Loomemajanduse keskus Kalevi 13, 15,17 </t>
  </si>
  <si>
    <t xml:space="preserve">LA Sipsik (Kaunase pst 22)  rajamine </t>
  </si>
  <si>
    <t xml:space="preserve">Lasteaia (Kummeli 5) rajamine </t>
  </si>
  <si>
    <t>LA Annike (Anne 9) uue rühmakompleksi ruumid</t>
  </si>
  <si>
    <t xml:space="preserve">LA Poku (Anne 69) uue rühmakompleksi avamine </t>
  </si>
  <si>
    <t>LA Helika (Kalevi 52a)  katus</t>
  </si>
  <si>
    <t>LA Triinu ja Taavi (Kaunase pst 67) akende vahetus</t>
  </si>
  <si>
    <t>Kesklinna Lastekeskus (Akadeemia 2) õueala vertikaalplaneering, sadevete ärajuhtimine, teekatte ehitus, vundamendi hüdroisolatsioon, katus</t>
  </si>
  <si>
    <t xml:space="preserve">   Erivajadustega laste koolid</t>
  </si>
  <si>
    <t xml:space="preserve">Maarja Kooli juurdeehitus </t>
  </si>
  <si>
    <t>C</t>
  </si>
  <si>
    <t>Descartesi Lütsem (Anne 65) võimla, tööõpetuse klasside renoveerimine</t>
  </si>
  <si>
    <t>Forseliuse Gümnaasium (Tähe 103) vee-kanalisatsiooni ning küttesüsteemide osaline rekonstrueerimine</t>
  </si>
  <si>
    <t>Miina Härma Gümnaasium (Tõnissoni 3) piirdeaed</t>
  </si>
  <si>
    <t>Tamme Gümnaaasiumi spordiplats</t>
  </si>
  <si>
    <t xml:space="preserve">Vene Lütseum (Uus 54) renoveerimise III etapp </t>
  </si>
  <si>
    <t xml:space="preserve">   Eakate sotsiaalhoolekande asutused</t>
  </si>
  <si>
    <t>Tartu Hooldekodu (Liiva 32) vana hoone rekonstrueerimine</t>
  </si>
  <si>
    <t xml:space="preserve">   Riskirühmade sotsiaalhoolekande asutused</t>
  </si>
  <si>
    <t>Varjupaiga (Lubja 7) renoveerimine</t>
  </si>
  <si>
    <t>Sotsiaalmajutusüksuse (Lubja 7) rajamine</t>
  </si>
  <si>
    <t>SOTSIAALABI OSAKOND</t>
  </si>
  <si>
    <t>Hooldekodu (Liiva 32) inventar</t>
  </si>
  <si>
    <t>VÄLJAPOOLE  LV STRUKTUURI</t>
  </si>
  <si>
    <t xml:space="preserve">   Õhutransport</t>
  </si>
  <si>
    <t>AS Tallinna Lennujaam</t>
  </si>
  <si>
    <t xml:space="preserve">   Veetransport</t>
  </si>
  <si>
    <t>SA Emajõe Jõeriik 2 mobiilse paadisilla soetus</t>
  </si>
  <si>
    <t xml:space="preserve">   Üldmajanduslikud arendusprojektid</t>
  </si>
  <si>
    <t>SA Tartu Teaduspark infrastruktuuri arendamise kaasfinantseerimine</t>
  </si>
  <si>
    <t>Tartu Ülikooli spordihoone ehituse laenude
tasumise toetamine</t>
  </si>
  <si>
    <t>MTÜ Tartu Tenniseklubi väljaku katte ja varustuse soetus</t>
  </si>
  <si>
    <t>SA Tähtvere Puhkepark</t>
  </si>
  <si>
    <t xml:space="preserve">   BMX rada </t>
  </si>
  <si>
    <t xml:space="preserve">   laste-ja noortepark (skatepark)</t>
  </si>
  <si>
    <t xml:space="preserve">   inventari  (lumesahk, roomikud) soetus</t>
  </si>
  <si>
    <t>SA Tartu Pauluse Kirik renoveerimise toetamine</t>
  </si>
  <si>
    <t>SA Jaani Kirik faktooringlepingu tasumise toetamine</t>
  </si>
  <si>
    <t>Rooma Katoliku Kiriku Koguduse  katuse renoveerimine</t>
  </si>
  <si>
    <t>MTÜ Tartu Üliõpilasmaja Eesti muusiku skulptuuri püstitamine</t>
  </si>
  <si>
    <t xml:space="preserve">   Botaanikaaed</t>
  </si>
  <si>
    <t>Botaanikaaia külastajate paremaks teenindamiseks
mõeldud objektide väljaehitame</t>
  </si>
  <si>
    <t xml:space="preserve">   Kõrgharidus</t>
  </si>
  <si>
    <t xml:space="preserve">Tartu Ülikooli ühiselamute renoveerimise projekti kaasfinantseerimine </t>
  </si>
  <si>
    <t xml:space="preserve">Tartu Maaülikooli ühiselamute renoveerimise projekti kaasfinantseerimine </t>
  </si>
  <si>
    <t>x</t>
  </si>
  <si>
    <t>Täitmine
30.06.
 2008</t>
  </si>
  <si>
    <t xml:space="preserve">Tartu linna 2009. a eelarve investeeringud valdkondade ja finantseerimisallikate lõikes  </t>
  </si>
  <si>
    <t>Täpsustatud
eelarv</t>
  </si>
  <si>
    <t>saadud projekti 
toetus, eelarve
täpsustamisel</t>
  </si>
  <si>
    <t xml:space="preserve"> %</t>
  </si>
  <si>
    <t>Summa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</si>
</sst>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</numFmts>
  <fonts count="12">
    <font>
      <sz val="10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72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172" fontId="3" fillId="0" borderId="3" xfId="0" applyNumberFormat="1" applyFont="1" applyBorder="1" applyAlignment="1">
      <alignment horizontal="right" vertical="center"/>
    </xf>
    <xf numFmtId="173" fontId="3" fillId="0" borderId="3" xfId="17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172" fontId="3" fillId="0" borderId="1" xfId="0" applyNumberFormat="1" applyFont="1" applyBorder="1" applyAlignment="1">
      <alignment horizontal="right" vertical="center"/>
    </xf>
    <xf numFmtId="172" fontId="2" fillId="0" borderId="0" xfId="0" applyNumberFormat="1" applyFont="1" applyAlignment="1">
      <alignment/>
    </xf>
    <xf numFmtId="172" fontId="4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left" vertical="center"/>
    </xf>
    <xf numFmtId="3" fontId="3" fillId="0" borderId="3" xfId="0" applyNumberFormat="1" applyFont="1" applyBorder="1" applyAlignment="1">
      <alignment/>
    </xf>
    <xf numFmtId="173" fontId="3" fillId="0" borderId="3" xfId="0" applyNumberFormat="1" applyFont="1" applyBorder="1" applyAlignment="1">
      <alignment/>
    </xf>
    <xf numFmtId="173" fontId="4" fillId="0" borderId="3" xfId="17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172" fontId="3" fillId="0" borderId="6" xfId="0" applyNumberFormat="1" applyFont="1" applyBorder="1" applyAlignment="1">
      <alignment horizontal="right" vertical="center"/>
    </xf>
    <xf numFmtId="173" fontId="3" fillId="0" borderId="6" xfId="17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/>
    </xf>
    <xf numFmtId="173" fontId="3" fillId="0" borderId="1" xfId="17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right"/>
    </xf>
    <xf numFmtId="173" fontId="4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2" fontId="6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2" borderId="10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/>
    </xf>
    <xf numFmtId="3" fontId="9" fillId="3" borderId="10" xfId="0" applyNumberFormat="1" applyFont="1" applyFill="1" applyBorder="1" applyAlignment="1">
      <alignment/>
    </xf>
    <xf numFmtId="4" fontId="9" fillId="3" borderId="10" xfId="0" applyNumberFormat="1" applyFont="1" applyFill="1" applyBorder="1" applyAlignment="1">
      <alignment/>
    </xf>
    <xf numFmtId="172" fontId="9" fillId="3" borderId="10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4" fontId="4" fillId="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172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3" fontId="8" fillId="3" borderId="10" xfId="0" applyNumberFormat="1" applyFont="1" applyFill="1" applyBorder="1" applyAlignment="1">
      <alignment/>
    </xf>
    <xf numFmtId="4" fontId="8" fillId="3" borderId="10" xfId="0" applyNumberFormat="1" applyFont="1" applyFill="1" applyBorder="1" applyAlignment="1">
      <alignment/>
    </xf>
    <xf numFmtId="172" fontId="8" fillId="3" borderId="10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3" fillId="3" borderId="10" xfId="0" applyFont="1" applyFill="1" applyBorder="1" applyAlignment="1">
      <alignment/>
    </xf>
    <xf numFmtId="4" fontId="5" fillId="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4" fontId="5" fillId="2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5" fillId="0" borderId="10" xfId="0" applyNumberFormat="1" applyFont="1" applyBorder="1" applyAlignment="1">
      <alignment wrapText="1"/>
    </xf>
    <xf numFmtId="0" fontId="8" fillId="3" borderId="10" xfId="0" applyFont="1" applyFill="1" applyBorder="1" applyAlignment="1">
      <alignment wrapText="1"/>
    </xf>
    <xf numFmtId="0" fontId="4" fillId="3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172" fontId="4" fillId="0" borderId="0" xfId="0" applyNumberFormat="1" applyFont="1" applyAlignment="1">
      <alignment/>
    </xf>
    <xf numFmtId="4" fontId="1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3" fontId="8" fillId="0" borderId="10" xfId="0" applyNumberFormat="1" applyFont="1" applyBorder="1" applyAlignment="1">
      <alignment/>
    </xf>
    <xf numFmtId="4" fontId="11" fillId="0" borderId="10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I4" sqref="I4"/>
    </sheetView>
  </sheetViews>
  <sheetFormatPr defaultColWidth="9.140625" defaultRowHeight="12.75"/>
  <cols>
    <col min="1" max="1" width="34.57421875" style="2" customWidth="1"/>
    <col min="2" max="2" width="12.421875" style="2" customWidth="1"/>
    <col min="3" max="3" width="12.00390625" style="2" customWidth="1"/>
    <col min="4" max="4" width="11.7109375" style="2" customWidth="1"/>
    <col min="5" max="5" width="10.00390625" style="2" bestFit="1" customWidth="1"/>
    <col min="6" max="6" width="9.00390625" style="3" customWidth="1"/>
    <col min="7" max="8" width="9.140625" style="2" customWidth="1"/>
    <col min="9" max="10" width="10.140625" style="2" bestFit="1" customWidth="1"/>
    <col min="11" max="16384" width="9.140625" style="2" customWidth="1"/>
  </cols>
  <sheetData>
    <row r="1" spans="1:2" ht="15.75">
      <c r="A1" s="1" t="s">
        <v>49</v>
      </c>
      <c r="B1" s="1"/>
    </row>
    <row r="2" spans="1:2" ht="15.75">
      <c r="A2" s="2" t="s">
        <v>50</v>
      </c>
      <c r="B2" s="1"/>
    </row>
    <row r="3" spans="2:7" ht="15.75">
      <c r="B3" s="41" t="s">
        <v>253</v>
      </c>
      <c r="C3" s="43">
        <v>2009</v>
      </c>
      <c r="D3" s="44"/>
      <c r="E3" s="45"/>
      <c r="F3" s="46" t="s">
        <v>0</v>
      </c>
      <c r="G3" s="47"/>
    </row>
    <row r="4" spans="1:7" ht="31.5" customHeight="1">
      <c r="A4" s="4"/>
      <c r="B4" s="42"/>
      <c r="C4" s="5" t="s">
        <v>1</v>
      </c>
      <c r="D4" s="5" t="s">
        <v>2</v>
      </c>
      <c r="E4" s="5" t="s">
        <v>3</v>
      </c>
      <c r="F4" s="6" t="s">
        <v>258</v>
      </c>
      <c r="G4" s="7" t="s">
        <v>257</v>
      </c>
    </row>
    <row r="5" spans="1:7" ht="15.75">
      <c r="A5" s="8" t="s">
        <v>4</v>
      </c>
      <c r="B5" s="9">
        <f>B6+B12+B18+B22+B28</f>
        <v>821891.74052</v>
      </c>
      <c r="C5" s="9">
        <f>C6+C12+C18+C22+C28</f>
        <v>1505207.9000000001</v>
      </c>
      <c r="D5" s="9">
        <f>D6+D12+D18+D22+D28</f>
        <v>774773.3999999999</v>
      </c>
      <c r="E5" s="31">
        <f>D5/C5</f>
        <v>0.5147284969737402</v>
      </c>
      <c r="F5" s="10">
        <f>D5-B5</f>
        <v>-47118.340520000085</v>
      </c>
      <c r="G5" s="11">
        <f>D5/B5-1</f>
        <v>-0.05732913253294036</v>
      </c>
    </row>
    <row r="6" spans="1:7" ht="15.75">
      <c r="A6" s="24" t="s">
        <v>5</v>
      </c>
      <c r="B6" s="30">
        <f>SUM(B7:B11)</f>
        <v>452139.24985</v>
      </c>
      <c r="C6" s="30">
        <f>SUM(C7:C11)</f>
        <v>803055</v>
      </c>
      <c r="D6" s="30">
        <f>SUM(D7:D11)</f>
        <v>413733.2</v>
      </c>
      <c r="E6" s="31">
        <f>D6/C6</f>
        <v>0.5151990834998849</v>
      </c>
      <c r="F6" s="32">
        <f aca="true" t="shared" si="0" ref="F6:F60">D6-B6</f>
        <v>-38406.04985000001</v>
      </c>
      <c r="G6" s="38">
        <f aca="true" t="shared" si="1" ref="G6:G60">D6/B6-1</f>
        <v>-0.08494296804080037</v>
      </c>
    </row>
    <row r="7" spans="1:7" ht="15.75">
      <c r="A7" s="15" t="s">
        <v>6</v>
      </c>
      <c r="B7" s="16">
        <v>435068.055</v>
      </c>
      <c r="C7" s="16">
        <v>775055</v>
      </c>
      <c r="D7" s="16">
        <v>402217.9</v>
      </c>
      <c r="E7" s="27">
        <f aca="true" t="shared" si="2" ref="E7:E60">D7/C7</f>
        <v>0.5189540097154396</v>
      </c>
      <c r="F7" s="28">
        <f t="shared" si="0"/>
        <v>-32850.15499999997</v>
      </c>
      <c r="G7" s="29">
        <f t="shared" si="1"/>
        <v>-0.07550578495127613</v>
      </c>
    </row>
    <row r="8" spans="1:7" ht="15.75">
      <c r="A8" s="15" t="s">
        <v>7</v>
      </c>
      <c r="B8" s="16">
        <v>9574.527</v>
      </c>
      <c r="C8" s="16">
        <v>14700</v>
      </c>
      <c r="D8" s="16">
        <v>5209.8</v>
      </c>
      <c r="E8" s="27">
        <f t="shared" si="2"/>
        <v>0.3544081632653061</v>
      </c>
      <c r="F8" s="28">
        <f t="shared" si="0"/>
        <v>-4364.727</v>
      </c>
      <c r="G8" s="29">
        <f t="shared" si="1"/>
        <v>-0.45586868155471283</v>
      </c>
    </row>
    <row r="9" spans="1:7" ht="15.75">
      <c r="A9" s="15" t="s">
        <v>8</v>
      </c>
      <c r="B9" s="16">
        <v>2819.6106</v>
      </c>
      <c r="C9" s="16">
        <v>4100</v>
      </c>
      <c r="D9" s="16">
        <v>2460.1</v>
      </c>
      <c r="E9" s="27">
        <f t="shared" si="2"/>
        <v>0.6000243902439024</v>
      </c>
      <c r="F9" s="28">
        <f t="shared" si="0"/>
        <v>-359.51060000000007</v>
      </c>
      <c r="G9" s="29">
        <f t="shared" si="1"/>
        <v>-0.12750363472175907</v>
      </c>
    </row>
    <row r="10" spans="1:7" ht="15.75">
      <c r="A10" s="15" t="s">
        <v>9</v>
      </c>
      <c r="B10" s="16">
        <v>749.854</v>
      </c>
      <c r="C10" s="16">
        <v>2100</v>
      </c>
      <c r="D10" s="16">
        <v>791</v>
      </c>
      <c r="E10" s="27">
        <f t="shared" si="2"/>
        <v>0.37666666666666665</v>
      </c>
      <c r="F10" s="28">
        <f t="shared" si="0"/>
        <v>41.14599999999996</v>
      </c>
      <c r="G10" s="29">
        <f t="shared" si="1"/>
        <v>0.05487201508560324</v>
      </c>
    </row>
    <row r="11" spans="1:7" ht="15.75">
      <c r="A11" s="15" t="s">
        <v>10</v>
      </c>
      <c r="B11" s="16">
        <v>3927.20325</v>
      </c>
      <c r="C11" s="16">
        <v>7100</v>
      </c>
      <c r="D11" s="16">
        <v>3054.4</v>
      </c>
      <c r="E11" s="27">
        <f t="shared" si="2"/>
        <v>0.43019718309859156</v>
      </c>
      <c r="F11" s="28">
        <f t="shared" si="0"/>
        <v>-872.8032499999999</v>
      </c>
      <c r="G11" s="29">
        <f t="shared" si="1"/>
        <v>-0.22224550002600452</v>
      </c>
    </row>
    <row r="12" spans="1:7" ht="15.75">
      <c r="A12" s="12" t="s">
        <v>11</v>
      </c>
      <c r="B12" s="13">
        <f>SUM(B13:B17)</f>
        <v>63596.00886</v>
      </c>
      <c r="C12" s="13">
        <f>SUM(C13:C17)</f>
        <v>114485.8</v>
      </c>
      <c r="D12" s="13">
        <f>SUM(D13:D17)</f>
        <v>65476.299999999996</v>
      </c>
      <c r="E12" s="14">
        <f t="shared" si="2"/>
        <v>0.5719163424634321</v>
      </c>
      <c r="F12" s="25">
        <f t="shared" si="0"/>
        <v>1880.291139999994</v>
      </c>
      <c r="G12" s="26">
        <f t="shared" si="1"/>
        <v>0.02956618149008783</v>
      </c>
    </row>
    <row r="13" spans="1:7" ht="15.75">
      <c r="A13" s="15" t="s">
        <v>12</v>
      </c>
      <c r="B13" s="16">
        <v>1232.04375</v>
      </c>
      <c r="C13" s="16">
        <v>1700</v>
      </c>
      <c r="D13" s="16">
        <v>766.7</v>
      </c>
      <c r="E13" s="27">
        <f t="shared" si="2"/>
        <v>0.451</v>
      </c>
      <c r="F13" s="28">
        <f t="shared" si="0"/>
        <v>-465.34375</v>
      </c>
      <c r="G13" s="29">
        <f t="shared" si="1"/>
        <v>-0.3777006701263652</v>
      </c>
    </row>
    <row r="14" spans="1:7" ht="15.75">
      <c r="A14" s="15" t="s">
        <v>13</v>
      </c>
      <c r="B14" s="16">
        <v>44507.88395</v>
      </c>
      <c r="C14" s="16">
        <f>70051+5634+270+8253+150+315</f>
        <v>84673</v>
      </c>
      <c r="D14" s="16">
        <f>39971.2+2865.1+231.5+3633.6+71+237.9+0.1</f>
        <v>47010.399999999994</v>
      </c>
      <c r="E14" s="27">
        <f t="shared" si="2"/>
        <v>0.5551994142170467</v>
      </c>
      <c r="F14" s="28">
        <f t="shared" si="0"/>
        <v>2502.516049999991</v>
      </c>
      <c r="G14" s="29">
        <f t="shared" si="1"/>
        <v>0.05622635425245792</v>
      </c>
    </row>
    <row r="15" spans="1:7" ht="15.75">
      <c r="A15" s="15" t="s">
        <v>14</v>
      </c>
      <c r="B15" s="16">
        <v>15219.901290000002</v>
      </c>
      <c r="C15" s="16">
        <v>25558.8</v>
      </c>
      <c r="D15" s="16">
        <v>16219.8</v>
      </c>
      <c r="E15" s="27">
        <f t="shared" si="2"/>
        <v>0.6346072585567397</v>
      </c>
      <c r="F15" s="28">
        <f t="shared" si="0"/>
        <v>999.8987099999977</v>
      </c>
      <c r="G15" s="29">
        <f t="shared" si="1"/>
        <v>0.06569679335942635</v>
      </c>
    </row>
    <row r="16" spans="1:7" ht="15.75">
      <c r="A16" s="15" t="s">
        <v>15</v>
      </c>
      <c r="B16" s="16">
        <v>1788.6183999999998</v>
      </c>
      <c r="C16" s="16">
        <v>983</v>
      </c>
      <c r="D16" s="16">
        <v>448.5</v>
      </c>
      <c r="E16" s="27">
        <f t="shared" si="2"/>
        <v>0.45625635808748727</v>
      </c>
      <c r="F16" s="28">
        <f t="shared" si="0"/>
        <v>-1340.1183999999998</v>
      </c>
      <c r="G16" s="29">
        <f t="shared" si="1"/>
        <v>-0.7492477993069958</v>
      </c>
    </row>
    <row r="17" spans="1:7" ht="15.75">
      <c r="A17" s="15" t="s">
        <v>16</v>
      </c>
      <c r="B17" s="16">
        <v>847.56147</v>
      </c>
      <c r="C17" s="16">
        <v>1571</v>
      </c>
      <c r="D17" s="16">
        <v>1030.9</v>
      </c>
      <c r="E17" s="27">
        <f t="shared" si="2"/>
        <v>0.6562062380649268</v>
      </c>
      <c r="F17" s="28">
        <f t="shared" si="0"/>
        <v>183.3385300000001</v>
      </c>
      <c r="G17" s="29">
        <f t="shared" si="1"/>
        <v>0.21631295957802332</v>
      </c>
    </row>
    <row r="18" spans="1:7" ht="15.75">
      <c r="A18" s="12" t="s">
        <v>17</v>
      </c>
      <c r="B18" s="13">
        <f>SUM(B19:B21)</f>
        <v>294792.49379</v>
      </c>
      <c r="C18" s="13">
        <f>SUM(C19:C21)</f>
        <v>566427.8</v>
      </c>
      <c r="D18" s="13">
        <f>SUM(D19:D21)+0.1</f>
        <v>286795.69999999995</v>
      </c>
      <c r="E18" s="14">
        <f t="shared" si="2"/>
        <v>0.506323489066038</v>
      </c>
      <c r="F18" s="25">
        <f t="shared" si="0"/>
        <v>-7996.793790000025</v>
      </c>
      <c r="G18" s="26">
        <f t="shared" si="1"/>
        <v>-0.027126856885632433</v>
      </c>
    </row>
    <row r="19" spans="1:7" ht="15.75">
      <c r="A19" s="15" t="s">
        <v>18</v>
      </c>
      <c r="B19" s="16">
        <v>65782.98861</v>
      </c>
      <c r="C19" s="16">
        <v>117888.2</v>
      </c>
      <c r="D19" s="16">
        <v>64900.2</v>
      </c>
      <c r="E19" s="27">
        <f t="shared" si="2"/>
        <v>0.5505232924075523</v>
      </c>
      <c r="F19" s="28">
        <f t="shared" si="0"/>
        <v>-882.7886100000032</v>
      </c>
      <c r="G19" s="29">
        <f t="shared" si="1"/>
        <v>-0.013419709694761472</v>
      </c>
    </row>
    <row r="20" spans="1:7" ht="15.75">
      <c r="A20" s="15" t="s">
        <v>19</v>
      </c>
      <c r="B20" s="16">
        <v>15561.75</v>
      </c>
      <c r="C20" s="16">
        <v>149824.1</v>
      </c>
      <c r="D20" s="16">
        <v>16689.7</v>
      </c>
      <c r="E20" s="27">
        <f t="shared" si="2"/>
        <v>0.11139529621736423</v>
      </c>
      <c r="F20" s="28">
        <f t="shared" si="0"/>
        <v>1127.9500000000007</v>
      </c>
      <c r="G20" s="29">
        <f t="shared" si="1"/>
        <v>0.07248220797789462</v>
      </c>
    </row>
    <row r="21" spans="1:7" ht="15.75">
      <c r="A21" s="15" t="s">
        <v>20</v>
      </c>
      <c r="B21" s="16">
        <v>213447.75518</v>
      </c>
      <c r="C21" s="16">
        <v>298715.5</v>
      </c>
      <c r="D21" s="16">
        <v>205205.7</v>
      </c>
      <c r="E21" s="27">
        <f t="shared" si="2"/>
        <v>0.6869603351684128</v>
      </c>
      <c r="F21" s="28">
        <f t="shared" si="0"/>
        <v>-8242.055179999996</v>
      </c>
      <c r="G21" s="29">
        <f t="shared" si="1"/>
        <v>-0.038613922985741844</v>
      </c>
    </row>
    <row r="22" spans="1:7" ht="15.75">
      <c r="A22" s="12" t="s">
        <v>21</v>
      </c>
      <c r="B22" s="13">
        <f>SUM(B23:B27)</f>
        <v>4427.562379999999</v>
      </c>
      <c r="C22" s="13">
        <f>SUM(C23:C27)</f>
        <v>13803</v>
      </c>
      <c r="D22" s="13">
        <f>SUM(D23:D27)+0.1</f>
        <v>2986</v>
      </c>
      <c r="E22" s="14">
        <f t="shared" si="2"/>
        <v>0.21632978338042455</v>
      </c>
      <c r="F22" s="25">
        <f t="shared" si="0"/>
        <v>-1441.5623799999994</v>
      </c>
      <c r="G22" s="26">
        <f t="shared" si="1"/>
        <v>-0.3255882709889679</v>
      </c>
    </row>
    <row r="23" spans="1:7" ht="15.75">
      <c r="A23" s="15" t="s">
        <v>22</v>
      </c>
      <c r="B23" s="16">
        <v>1732.05718</v>
      </c>
      <c r="C23" s="16">
        <v>3140</v>
      </c>
      <c r="D23" s="16">
        <v>1457.6</v>
      </c>
      <c r="E23" s="27">
        <f t="shared" si="2"/>
        <v>0.46420382165605095</v>
      </c>
      <c r="F23" s="28">
        <f t="shared" si="0"/>
        <v>-274.4571800000001</v>
      </c>
      <c r="G23" s="29">
        <f t="shared" si="1"/>
        <v>-0.15845734376967857</v>
      </c>
    </row>
    <row r="24" spans="1:7" ht="15.75">
      <c r="A24" s="15" t="s">
        <v>23</v>
      </c>
      <c r="B24" s="16">
        <v>0</v>
      </c>
      <c r="C24" s="16">
        <v>500</v>
      </c>
      <c r="D24" s="16">
        <v>500</v>
      </c>
      <c r="E24" s="27">
        <f t="shared" si="2"/>
        <v>1</v>
      </c>
      <c r="F24" s="28">
        <f t="shared" si="0"/>
        <v>500</v>
      </c>
      <c r="G24" s="40" t="s">
        <v>252</v>
      </c>
    </row>
    <row r="25" spans="1:7" ht="15.75">
      <c r="A25" s="15" t="s">
        <v>24</v>
      </c>
      <c r="B25" s="16">
        <v>937.134</v>
      </c>
      <c r="C25" s="16">
        <v>1850</v>
      </c>
      <c r="D25" s="16">
        <v>871</v>
      </c>
      <c r="E25" s="27">
        <f t="shared" si="2"/>
        <v>0.47081081081081083</v>
      </c>
      <c r="F25" s="28">
        <f t="shared" si="0"/>
        <v>-66.13400000000001</v>
      </c>
      <c r="G25" s="29">
        <f t="shared" si="1"/>
        <v>-0.07057048405030664</v>
      </c>
    </row>
    <row r="26" spans="1:7" ht="15.75">
      <c r="A26" s="15" t="s">
        <v>25</v>
      </c>
      <c r="B26" s="16">
        <v>1051.5711999999999</v>
      </c>
      <c r="C26" s="16">
        <v>3313</v>
      </c>
      <c r="D26" s="16">
        <v>70.3</v>
      </c>
      <c r="E26" s="27">
        <f t="shared" si="2"/>
        <v>0.021219438575309387</v>
      </c>
      <c r="F26" s="28">
        <f t="shared" si="0"/>
        <v>-981.2711999999999</v>
      </c>
      <c r="G26" s="29">
        <f t="shared" si="1"/>
        <v>-0.9331476556223678</v>
      </c>
    </row>
    <row r="27" spans="1:7" ht="15.75">
      <c r="A27" s="15" t="s">
        <v>26</v>
      </c>
      <c r="B27" s="16">
        <v>706.8</v>
      </c>
      <c r="C27" s="16">
        <v>5000</v>
      </c>
      <c r="D27" s="16">
        <v>87</v>
      </c>
      <c r="E27" s="27">
        <f t="shared" si="2"/>
        <v>0.0174</v>
      </c>
      <c r="F27" s="28">
        <f t="shared" si="0"/>
        <v>-619.8</v>
      </c>
      <c r="G27" s="29">
        <f t="shared" si="1"/>
        <v>-0.8769100169779287</v>
      </c>
    </row>
    <row r="28" spans="1:7" ht="15.75">
      <c r="A28" s="12" t="s">
        <v>27</v>
      </c>
      <c r="B28" s="13">
        <f>SUM(B29:B31)</f>
        <v>6936.4256399999995</v>
      </c>
      <c r="C28" s="13">
        <f>SUM(C29:C31)</f>
        <v>7436.3</v>
      </c>
      <c r="D28" s="13">
        <f>SUM(D29:D31)</f>
        <v>5782.2</v>
      </c>
      <c r="E28" s="14">
        <f t="shared" si="2"/>
        <v>0.7775641111843254</v>
      </c>
      <c r="F28" s="25">
        <f t="shared" si="0"/>
        <v>-1154.2256399999997</v>
      </c>
      <c r="G28" s="26">
        <f t="shared" si="1"/>
        <v>-0.1664006362792927</v>
      </c>
    </row>
    <row r="29" spans="1:7" ht="15.75">
      <c r="A29" s="15" t="s">
        <v>28</v>
      </c>
      <c r="B29" s="16">
        <v>4065.30759</v>
      </c>
      <c r="C29" s="16">
        <v>5670</v>
      </c>
      <c r="D29" s="16">
        <v>3893.7</v>
      </c>
      <c r="E29" s="27">
        <f t="shared" si="2"/>
        <v>0.6867195767195767</v>
      </c>
      <c r="F29" s="28">
        <f t="shared" si="0"/>
        <v>-171.60759000000007</v>
      </c>
      <c r="G29" s="29">
        <f t="shared" si="1"/>
        <v>-0.042212695153037605</v>
      </c>
    </row>
    <row r="30" spans="1:7" ht="15.75">
      <c r="A30" s="15" t="s">
        <v>29</v>
      </c>
      <c r="B30" s="16">
        <v>1582.755</v>
      </c>
      <c r="C30" s="16">
        <v>1760</v>
      </c>
      <c r="D30" s="16">
        <v>1523.8</v>
      </c>
      <c r="E30" s="27">
        <f t="shared" si="2"/>
        <v>0.8657954545454545</v>
      </c>
      <c r="F30" s="28">
        <f t="shared" si="0"/>
        <v>-58.955000000000155</v>
      </c>
      <c r="G30" s="29">
        <f t="shared" si="1"/>
        <v>-0.037248342289236236</v>
      </c>
    </row>
    <row r="31" spans="1:7" ht="15.75">
      <c r="A31" s="15" t="s">
        <v>30</v>
      </c>
      <c r="B31" s="16">
        <v>1288.3630500000002</v>
      </c>
      <c r="C31" s="16">
        <v>6.3</v>
      </c>
      <c r="D31" s="16">
        <v>364.7</v>
      </c>
      <c r="E31" s="27">
        <f t="shared" si="2"/>
        <v>57.888888888888886</v>
      </c>
      <c r="F31" s="28">
        <f t="shared" si="0"/>
        <v>-923.6630500000001</v>
      </c>
      <c r="G31" s="29">
        <f t="shared" si="1"/>
        <v>-0.7169276160163085</v>
      </c>
    </row>
    <row r="32" spans="1:7" ht="10.5" customHeight="1">
      <c r="A32" s="15"/>
      <c r="B32" s="17"/>
      <c r="C32" s="17"/>
      <c r="D32" s="17"/>
      <c r="E32" s="14"/>
      <c r="F32" s="10"/>
      <c r="G32" s="11"/>
    </row>
    <row r="33" spans="1:10" ht="15.75">
      <c r="A33" s="18" t="s">
        <v>31</v>
      </c>
      <c r="B33" s="19">
        <f>SUM(B34:B42)</f>
        <v>648610.6083500001</v>
      </c>
      <c r="C33" s="19">
        <f>SUM(C34:C42)</f>
        <v>1256801.3</v>
      </c>
      <c r="D33" s="19">
        <f>SUM(D34:D42)</f>
        <v>662447.4</v>
      </c>
      <c r="E33" s="33">
        <f t="shared" si="2"/>
        <v>0.5270900022143516</v>
      </c>
      <c r="F33" s="34">
        <f t="shared" si="0"/>
        <v>13836.791649999912</v>
      </c>
      <c r="G33" s="11">
        <f t="shared" si="1"/>
        <v>0.021332971542354695</v>
      </c>
      <c r="H33" s="3"/>
      <c r="I33" s="20"/>
      <c r="J33" s="20"/>
    </row>
    <row r="34" spans="1:7" ht="15.75">
      <c r="A34" s="15" t="s">
        <v>32</v>
      </c>
      <c r="B34" s="16">
        <v>90117.90302</v>
      </c>
      <c r="C34" s="16">
        <f>164106.2-230</f>
        <v>163876.2</v>
      </c>
      <c r="D34" s="16">
        <f>94879.5-149.5</f>
        <v>94730</v>
      </c>
      <c r="E34" s="27">
        <f t="shared" si="2"/>
        <v>0.5780583147522337</v>
      </c>
      <c r="F34" s="28">
        <f t="shared" si="0"/>
        <v>4612.096980000002</v>
      </c>
      <c r="G34" s="38">
        <f t="shared" si="1"/>
        <v>0.05117847647849105</v>
      </c>
    </row>
    <row r="35" spans="1:7" ht="15.75">
      <c r="A35" s="15" t="s">
        <v>33</v>
      </c>
      <c r="B35" s="16">
        <v>612.575</v>
      </c>
      <c r="C35" s="16">
        <v>4322.5</v>
      </c>
      <c r="D35" s="16">
        <v>2091.2</v>
      </c>
      <c r="E35" s="27">
        <f t="shared" si="2"/>
        <v>0.48379410063620587</v>
      </c>
      <c r="F35" s="28">
        <f t="shared" si="0"/>
        <v>1478.6249999999998</v>
      </c>
      <c r="G35" s="29">
        <f t="shared" si="1"/>
        <v>2.413786067012202</v>
      </c>
    </row>
    <row r="36" spans="1:7" ht="15.75">
      <c r="A36" s="15" t="s">
        <v>34</v>
      </c>
      <c r="B36" s="16">
        <v>42036.69102</v>
      </c>
      <c r="C36" s="16">
        <f>162116.7-81980</f>
        <v>80136.70000000001</v>
      </c>
      <c r="D36" s="16">
        <v>39895.4</v>
      </c>
      <c r="E36" s="27">
        <f t="shared" si="2"/>
        <v>0.4978418128023739</v>
      </c>
      <c r="F36" s="28">
        <f t="shared" si="0"/>
        <v>-2141.291019999997</v>
      </c>
      <c r="G36" s="29">
        <f t="shared" si="1"/>
        <v>-0.050938619763892135</v>
      </c>
    </row>
    <row r="37" spans="1:7" ht="15.75">
      <c r="A37" s="15" t="s">
        <v>35</v>
      </c>
      <c r="B37" s="16">
        <v>22110.289399999994</v>
      </c>
      <c r="C37" s="16">
        <v>53105.2</v>
      </c>
      <c r="D37" s="16">
        <v>27859.1</v>
      </c>
      <c r="E37" s="27">
        <f t="shared" si="2"/>
        <v>0.5246021105277826</v>
      </c>
      <c r="F37" s="28">
        <f t="shared" si="0"/>
        <v>5748.810600000004</v>
      </c>
      <c r="G37" s="29">
        <f t="shared" si="1"/>
        <v>0.2600061218556464</v>
      </c>
    </row>
    <row r="38" spans="1:7" ht="15.75">
      <c r="A38" s="15" t="s">
        <v>36</v>
      </c>
      <c r="B38" s="16">
        <v>10552.70285</v>
      </c>
      <c r="C38" s="16">
        <v>19800.1</v>
      </c>
      <c r="D38" s="16">
        <v>10526.6</v>
      </c>
      <c r="E38" s="27">
        <f t="shared" si="2"/>
        <v>0.5316437795768709</v>
      </c>
      <c r="F38" s="28">
        <f t="shared" si="0"/>
        <v>-26.102849999999307</v>
      </c>
      <c r="G38" s="29">
        <f t="shared" si="1"/>
        <v>-0.0024735700768830915</v>
      </c>
    </row>
    <row r="39" spans="1:7" ht="15.75">
      <c r="A39" s="15" t="s">
        <v>37</v>
      </c>
      <c r="B39" s="16">
        <v>3352.9436299999998</v>
      </c>
      <c r="C39" s="16">
        <v>5910.7</v>
      </c>
      <c r="D39" s="16">
        <v>2905.2</v>
      </c>
      <c r="E39" s="27">
        <f t="shared" si="2"/>
        <v>0.4915153873483682</v>
      </c>
      <c r="F39" s="28">
        <f t="shared" si="0"/>
        <v>-447.74362999999994</v>
      </c>
      <c r="G39" s="29">
        <f t="shared" si="1"/>
        <v>-0.13353747614301525</v>
      </c>
    </row>
    <row r="40" spans="1:7" ht="15.75">
      <c r="A40" s="15" t="s">
        <v>38</v>
      </c>
      <c r="B40" s="16">
        <v>70301.61435999998</v>
      </c>
      <c r="C40" s="16">
        <v>114501.3</v>
      </c>
      <c r="D40" s="16">
        <v>61999.3</v>
      </c>
      <c r="E40" s="27">
        <f t="shared" si="2"/>
        <v>0.541472454897892</v>
      </c>
      <c r="F40" s="28">
        <f t="shared" si="0"/>
        <v>-8302.314359999975</v>
      </c>
      <c r="G40" s="29">
        <f t="shared" si="1"/>
        <v>-0.11809564311689269</v>
      </c>
    </row>
    <row r="41" spans="1:7" ht="15.75">
      <c r="A41" s="15" t="s">
        <v>39</v>
      </c>
      <c r="B41" s="16">
        <v>363124.5769700001</v>
      </c>
      <c r="C41" s="16">
        <v>712015</v>
      </c>
      <c r="D41" s="16">
        <v>373443.4</v>
      </c>
      <c r="E41" s="27">
        <f t="shared" si="2"/>
        <v>0.5244881076943604</v>
      </c>
      <c r="F41" s="28">
        <f t="shared" si="0"/>
        <v>10318.823029999912</v>
      </c>
      <c r="G41" s="29">
        <f t="shared" si="1"/>
        <v>0.028416757455809405</v>
      </c>
    </row>
    <row r="42" spans="1:7" ht="15.75">
      <c r="A42" s="15" t="s">
        <v>40</v>
      </c>
      <c r="B42" s="16">
        <v>46401.31209999998</v>
      </c>
      <c r="C42" s="16">
        <v>103133.6</v>
      </c>
      <c r="D42" s="16">
        <v>48997.2</v>
      </c>
      <c r="E42" s="27">
        <f t="shared" si="2"/>
        <v>0.4750847444479781</v>
      </c>
      <c r="F42" s="28">
        <f t="shared" si="0"/>
        <v>2595.887900000016</v>
      </c>
      <c r="G42" s="29">
        <f t="shared" si="1"/>
        <v>0.05594427792053791</v>
      </c>
    </row>
    <row r="43" spans="1:7" ht="10.5" customHeight="1">
      <c r="A43" s="15"/>
      <c r="B43" s="17"/>
      <c r="C43" s="17"/>
      <c r="D43" s="17"/>
      <c r="E43" s="14"/>
      <c r="F43" s="10"/>
      <c r="G43" s="11"/>
    </row>
    <row r="44" spans="1:7" ht="15.75">
      <c r="A44" s="18" t="s">
        <v>41</v>
      </c>
      <c r="B44" s="19">
        <f>SUM(B45:B51)</f>
        <v>234905.69355999999</v>
      </c>
      <c r="C44" s="19">
        <f>SUM(C45:C51)</f>
        <v>301798</v>
      </c>
      <c r="D44" s="19">
        <f>SUM(D45:D51)</f>
        <v>104596.6</v>
      </c>
      <c r="E44" s="33">
        <f t="shared" si="2"/>
        <v>0.3465781748056647</v>
      </c>
      <c r="F44" s="10">
        <f t="shared" si="0"/>
        <v>-130309.09355999998</v>
      </c>
      <c r="G44" s="11">
        <f t="shared" si="1"/>
        <v>-0.5547293962320083</v>
      </c>
    </row>
    <row r="45" spans="1:7" ht="15.75">
      <c r="A45" s="15" t="s">
        <v>32</v>
      </c>
      <c r="B45" s="16">
        <v>88.146</v>
      </c>
      <c r="C45" s="16">
        <v>230</v>
      </c>
      <c r="D45" s="16">
        <v>149.5</v>
      </c>
      <c r="E45" s="27">
        <f t="shared" si="2"/>
        <v>0.65</v>
      </c>
      <c r="F45" s="28">
        <f t="shared" si="0"/>
        <v>61.354</v>
      </c>
      <c r="G45" s="38">
        <f t="shared" si="1"/>
        <v>0.6960497356658271</v>
      </c>
    </row>
    <row r="46" spans="1:7" ht="15.75">
      <c r="A46" s="15" t="s">
        <v>34</v>
      </c>
      <c r="B46" s="16">
        <v>92810.70577</v>
      </c>
      <c r="C46" s="16">
        <v>81980</v>
      </c>
      <c r="D46" s="16">
        <v>24797.5</v>
      </c>
      <c r="E46" s="27">
        <f t="shared" si="2"/>
        <v>0.30248231275920956</v>
      </c>
      <c r="F46" s="28">
        <f t="shared" si="0"/>
        <v>-68013.20577</v>
      </c>
      <c r="G46" s="29">
        <f t="shared" si="1"/>
        <v>-0.7328163836890517</v>
      </c>
    </row>
    <row r="47" spans="1:7" ht="15.75">
      <c r="A47" s="15" t="s">
        <v>35</v>
      </c>
      <c r="B47" s="16">
        <v>1963.49405</v>
      </c>
      <c r="C47" s="16">
        <v>2810</v>
      </c>
      <c r="D47" s="16">
        <v>2285.6</v>
      </c>
      <c r="E47" s="27">
        <f t="shared" si="2"/>
        <v>0.8133807829181494</v>
      </c>
      <c r="F47" s="28">
        <f t="shared" si="0"/>
        <v>322.1059499999999</v>
      </c>
      <c r="G47" s="29">
        <f t="shared" si="1"/>
        <v>0.16404732675405853</v>
      </c>
    </row>
    <row r="48" spans="1:7" ht="15.75">
      <c r="A48" s="15" t="s">
        <v>36</v>
      </c>
      <c r="B48" s="16">
        <v>7201.884349999999</v>
      </c>
      <c r="C48" s="16">
        <v>9512</v>
      </c>
      <c r="D48" s="16">
        <v>4017.8</v>
      </c>
      <c r="E48" s="27">
        <f t="shared" si="2"/>
        <v>0.4223927670311186</v>
      </c>
      <c r="F48" s="28">
        <f t="shared" si="0"/>
        <v>-3184.084349999999</v>
      </c>
      <c r="G48" s="29">
        <f t="shared" si="1"/>
        <v>-0.44211822840504234</v>
      </c>
    </row>
    <row r="49" spans="1:7" ht="15.75">
      <c r="A49" s="15" t="s">
        <v>38</v>
      </c>
      <c r="B49" s="16">
        <v>23344.14325</v>
      </c>
      <c r="C49" s="16">
        <v>58618.8</v>
      </c>
      <c r="D49" s="16">
        <v>13755.3</v>
      </c>
      <c r="E49" s="27">
        <f t="shared" si="2"/>
        <v>0.23465679952506702</v>
      </c>
      <c r="F49" s="28">
        <f t="shared" si="0"/>
        <v>-9588.843250000002</v>
      </c>
      <c r="G49" s="29">
        <f t="shared" si="1"/>
        <v>-0.4107601271680853</v>
      </c>
    </row>
    <row r="50" spans="1:7" ht="15.75">
      <c r="A50" s="15" t="s">
        <v>39</v>
      </c>
      <c r="B50" s="16">
        <v>81443.13694</v>
      </c>
      <c r="C50" s="16">
        <v>129147.2</v>
      </c>
      <c r="D50" s="16">
        <v>46047.4</v>
      </c>
      <c r="E50" s="27">
        <f t="shared" si="2"/>
        <v>0.3565497354956205</v>
      </c>
      <c r="F50" s="28">
        <f t="shared" si="0"/>
        <v>-35395.736939999995</v>
      </c>
      <c r="G50" s="29">
        <f t="shared" si="1"/>
        <v>-0.4346067485843086</v>
      </c>
    </row>
    <row r="51" spans="1:7" ht="15.75">
      <c r="A51" s="15" t="s">
        <v>40</v>
      </c>
      <c r="B51" s="16">
        <v>28054.1832</v>
      </c>
      <c r="C51" s="16">
        <v>19500</v>
      </c>
      <c r="D51" s="16">
        <v>13543.5</v>
      </c>
      <c r="E51" s="27">
        <f t="shared" si="2"/>
        <v>0.6945384615384615</v>
      </c>
      <c r="F51" s="28">
        <f t="shared" si="0"/>
        <v>-14510.6832</v>
      </c>
      <c r="G51" s="29">
        <f t="shared" si="1"/>
        <v>-0.5172377715135188</v>
      </c>
    </row>
    <row r="52" spans="1:7" ht="11.25" customHeight="1">
      <c r="A52" s="15"/>
      <c r="B52" s="17"/>
      <c r="C52" s="17"/>
      <c r="D52" s="17"/>
      <c r="E52" s="14"/>
      <c r="F52" s="10"/>
      <c r="G52" s="36"/>
    </row>
    <row r="53" spans="1:7" ht="15.75">
      <c r="A53" s="18" t="s">
        <v>42</v>
      </c>
      <c r="B53" s="19">
        <f>SUM(B54:B58)</f>
        <v>61624.561390000046</v>
      </c>
      <c r="C53" s="19">
        <f>SUM(C54:C58)</f>
        <v>47969.6</v>
      </c>
      <c r="D53" s="19">
        <f>SUM(D54:D58)</f>
        <v>-7829.4</v>
      </c>
      <c r="E53" s="33">
        <f t="shared" si="2"/>
        <v>-0.16321587005103233</v>
      </c>
      <c r="F53" s="10">
        <f t="shared" si="0"/>
        <v>-69453.96139000004</v>
      </c>
      <c r="G53" s="11">
        <f t="shared" si="1"/>
        <v>-1.1270499914871686</v>
      </c>
    </row>
    <row r="54" spans="1:7" ht="15.75">
      <c r="A54" s="15" t="s">
        <v>43</v>
      </c>
      <c r="B54" s="21">
        <v>0</v>
      </c>
      <c r="C54" s="21">
        <v>0</v>
      </c>
      <c r="D54" s="21">
        <v>-136.8</v>
      </c>
      <c r="E54" s="27" t="s">
        <v>252</v>
      </c>
      <c r="F54" s="37">
        <f t="shared" si="0"/>
        <v>-136.8</v>
      </c>
      <c r="G54" s="39" t="s">
        <v>252</v>
      </c>
    </row>
    <row r="55" spans="1:7" ht="15.75">
      <c r="A55" s="15" t="s">
        <v>44</v>
      </c>
      <c r="B55" s="21">
        <v>0</v>
      </c>
      <c r="C55" s="21">
        <v>0</v>
      </c>
      <c r="D55" s="21">
        <v>0</v>
      </c>
      <c r="E55" s="27" t="s">
        <v>252</v>
      </c>
      <c r="F55" s="28">
        <f t="shared" si="0"/>
        <v>0</v>
      </c>
      <c r="G55" s="40" t="s">
        <v>252</v>
      </c>
    </row>
    <row r="56" spans="1:7" ht="15.75">
      <c r="A56" s="15" t="s">
        <v>45</v>
      </c>
      <c r="B56" s="21">
        <v>0</v>
      </c>
      <c r="C56" s="21">
        <v>73435</v>
      </c>
      <c r="D56" s="21">
        <v>0</v>
      </c>
      <c r="E56" s="27">
        <f t="shared" si="2"/>
        <v>0</v>
      </c>
      <c r="F56" s="28">
        <f t="shared" si="0"/>
        <v>0</v>
      </c>
      <c r="G56" s="40" t="s">
        <v>252</v>
      </c>
    </row>
    <row r="57" spans="1:7" ht="15.75">
      <c r="A57" s="15" t="s">
        <v>46</v>
      </c>
      <c r="B57" s="21">
        <v>0</v>
      </c>
      <c r="C57" s="21">
        <v>-51866.4</v>
      </c>
      <c r="D57" s="21">
        <v>-1785.7</v>
      </c>
      <c r="E57" s="27">
        <f t="shared" si="2"/>
        <v>0.034428840251106686</v>
      </c>
      <c r="F57" s="28">
        <f t="shared" si="0"/>
        <v>-1785.7</v>
      </c>
      <c r="G57" s="40" t="s">
        <v>252</v>
      </c>
    </row>
    <row r="58" spans="1:7" ht="15.75">
      <c r="A58" s="15" t="s">
        <v>47</v>
      </c>
      <c r="B58" s="21">
        <v>61624.561390000046</v>
      </c>
      <c r="C58" s="21">
        <v>26401</v>
      </c>
      <c r="D58" s="21">
        <v>-5906.9</v>
      </c>
      <c r="E58" s="27">
        <f t="shared" si="2"/>
        <v>-0.22373773720692397</v>
      </c>
      <c r="F58" s="28">
        <f t="shared" si="0"/>
        <v>-67531.46139000004</v>
      </c>
      <c r="G58" s="29">
        <f t="shared" si="1"/>
        <v>-1.0958530148817989</v>
      </c>
    </row>
    <row r="59" spans="1:7" ht="15.75">
      <c r="A59" s="15"/>
      <c r="B59" s="17"/>
      <c r="C59" s="17"/>
      <c r="D59" s="17"/>
      <c r="E59" s="27"/>
      <c r="F59" s="35"/>
      <c r="G59" s="36"/>
    </row>
    <row r="60" spans="1:7" ht="15.75">
      <c r="A60" s="8" t="s">
        <v>48</v>
      </c>
      <c r="B60" s="19">
        <f>B5+B55+B56+B58</f>
        <v>883516.30191</v>
      </c>
      <c r="C60" s="19">
        <f>C5+C55+C56+C58</f>
        <v>1605043.9000000001</v>
      </c>
      <c r="D60" s="19">
        <f>D5+D54+D56+D58</f>
        <v>768729.6999999998</v>
      </c>
      <c r="E60" s="33">
        <f t="shared" si="2"/>
        <v>0.4789462144929492</v>
      </c>
      <c r="F60" s="10">
        <f t="shared" si="0"/>
        <v>-114786.6019100002</v>
      </c>
      <c r="G60" s="11">
        <f t="shared" si="1"/>
        <v>-0.12992018558327967</v>
      </c>
    </row>
    <row r="61" spans="1:5" ht="15.75">
      <c r="A61" s="22"/>
      <c r="B61" s="22"/>
      <c r="C61" s="23"/>
      <c r="D61" s="23"/>
      <c r="E61" s="22"/>
    </row>
    <row r="63" ht="15.75">
      <c r="D63" s="20"/>
    </row>
  </sheetData>
  <mergeCells count="3">
    <mergeCell ref="B3:B4"/>
    <mergeCell ref="C3:E3"/>
    <mergeCell ref="F3:G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9"/>
  <sheetViews>
    <sheetView workbookViewId="0" topLeftCell="A1">
      <selection activeCell="N9" sqref="N9"/>
    </sheetView>
  </sheetViews>
  <sheetFormatPr defaultColWidth="9.140625" defaultRowHeight="12.75"/>
  <cols>
    <col min="1" max="1" width="3.00390625" style="50" customWidth="1"/>
    <col min="2" max="2" width="26.00390625" style="50" customWidth="1"/>
    <col min="3" max="3" width="11.8515625" style="123" hidden="1" customWidth="1"/>
    <col min="4" max="4" width="11.28125" style="123" customWidth="1"/>
    <col min="5" max="5" width="13.28125" style="123" customWidth="1"/>
    <col min="6" max="6" width="6.8515625" style="52" customWidth="1"/>
    <col min="7" max="7" width="12.140625" style="123" hidden="1" customWidth="1"/>
    <col min="8" max="8" width="13.28125" style="50" hidden="1" customWidth="1"/>
    <col min="9" max="11" width="12.57421875" style="50" hidden="1" customWidth="1"/>
    <col min="12" max="12" width="12.00390625" style="50" hidden="1" customWidth="1"/>
    <col min="13" max="15" width="13.8515625" style="50" bestFit="1" customWidth="1"/>
    <col min="16" max="16384" width="9.140625" style="50" customWidth="1"/>
  </cols>
  <sheetData>
    <row r="1" spans="1:13" ht="12.75">
      <c r="A1" s="48"/>
      <c r="B1" s="49" t="s">
        <v>254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2:13" ht="12.75">
      <c r="B2" s="51" t="s">
        <v>51</v>
      </c>
      <c r="C2" s="52"/>
      <c r="D2" s="52"/>
      <c r="E2" s="53"/>
      <c r="G2" s="54" t="s">
        <v>52</v>
      </c>
      <c r="M2" s="55" t="s">
        <v>52</v>
      </c>
    </row>
    <row r="3" spans="1:13" ht="22.5">
      <c r="A3" s="56"/>
      <c r="B3" s="57"/>
      <c r="C3" s="58" t="s">
        <v>53</v>
      </c>
      <c r="D3" s="58" t="s">
        <v>255</v>
      </c>
      <c r="E3" s="58" t="s">
        <v>55</v>
      </c>
      <c r="F3" s="59" t="s">
        <v>56</v>
      </c>
      <c r="G3" s="59" t="s">
        <v>57</v>
      </c>
      <c r="H3" s="60" t="s">
        <v>58</v>
      </c>
      <c r="I3" s="60" t="s">
        <v>59</v>
      </c>
      <c r="J3" s="60" t="s">
        <v>60</v>
      </c>
      <c r="K3" s="60" t="s">
        <v>61</v>
      </c>
      <c r="L3" s="60" t="s">
        <v>62</v>
      </c>
      <c r="M3" s="61" t="s">
        <v>63</v>
      </c>
    </row>
    <row r="4" spans="1:14" ht="12.75">
      <c r="A4" s="56"/>
      <c r="B4" s="62" t="s">
        <v>64</v>
      </c>
      <c r="C4" s="63">
        <v>372536000</v>
      </c>
      <c r="D4" s="63">
        <v>301797974.93</v>
      </c>
      <c r="E4" s="64">
        <v>104596497.91999999</v>
      </c>
      <c r="F4" s="65">
        <v>34.7</v>
      </c>
      <c r="G4" s="64">
        <v>12437217.93</v>
      </c>
      <c r="H4" s="64">
        <v>11204078.08</v>
      </c>
      <c r="I4" s="64">
        <v>11379163.43</v>
      </c>
      <c r="J4" s="64">
        <v>21198664.41</v>
      </c>
      <c r="K4" s="64">
        <v>17697619.189999998</v>
      </c>
      <c r="L4" s="64">
        <v>28674258.53</v>
      </c>
      <c r="M4" s="66">
        <v>197201477.01000002</v>
      </c>
      <c r="N4" s="67"/>
    </row>
    <row r="5" spans="1:13" ht="12.75">
      <c r="A5" s="56"/>
      <c r="B5" s="57" t="s">
        <v>65</v>
      </c>
      <c r="C5" s="68">
        <v>230000</v>
      </c>
      <c r="D5" s="68">
        <v>230000</v>
      </c>
      <c r="E5" s="69">
        <v>149457.98</v>
      </c>
      <c r="F5" s="70">
        <v>65</v>
      </c>
      <c r="G5" s="69">
        <v>0</v>
      </c>
      <c r="H5" s="69">
        <v>0</v>
      </c>
      <c r="I5" s="69">
        <v>0</v>
      </c>
      <c r="J5" s="69">
        <v>0</v>
      </c>
      <c r="K5" s="69">
        <v>54750</v>
      </c>
      <c r="L5" s="69">
        <v>94707.98</v>
      </c>
      <c r="M5" s="71">
        <v>80542.02</v>
      </c>
    </row>
    <row r="6" spans="1:13" ht="12.75">
      <c r="A6" s="56"/>
      <c r="B6" s="57" t="s">
        <v>34</v>
      </c>
      <c r="C6" s="68">
        <v>95294000</v>
      </c>
      <c r="D6" s="68">
        <v>81979972</v>
      </c>
      <c r="E6" s="69">
        <v>24797471.400000002</v>
      </c>
      <c r="F6" s="70">
        <v>30.2</v>
      </c>
      <c r="G6" s="69">
        <v>2626124.89</v>
      </c>
      <c r="H6" s="69">
        <v>30231.17</v>
      </c>
      <c r="I6" s="69">
        <v>4204603.76</v>
      </c>
      <c r="J6" s="69">
        <v>10061053.06</v>
      </c>
      <c r="K6" s="69">
        <v>2960694.9</v>
      </c>
      <c r="L6" s="69">
        <v>4914763.62</v>
      </c>
      <c r="M6" s="71">
        <v>57182500.599999994</v>
      </c>
    </row>
    <row r="7" spans="1:13" ht="12.75">
      <c r="A7" s="56"/>
      <c r="B7" s="57" t="s">
        <v>35</v>
      </c>
      <c r="C7" s="68">
        <v>5000000</v>
      </c>
      <c r="D7" s="68">
        <v>2810000</v>
      </c>
      <c r="E7" s="69">
        <v>2285590.2</v>
      </c>
      <c r="F7" s="70">
        <v>81.3</v>
      </c>
      <c r="G7" s="69">
        <v>0</v>
      </c>
      <c r="H7" s="69">
        <v>0</v>
      </c>
      <c r="I7" s="69">
        <v>0</v>
      </c>
      <c r="J7" s="69">
        <v>113280</v>
      </c>
      <c r="K7" s="69">
        <v>379504.6</v>
      </c>
      <c r="L7" s="69">
        <v>1792805.6</v>
      </c>
      <c r="M7" s="71">
        <v>524409.8</v>
      </c>
    </row>
    <row r="8" spans="1:13" ht="12.75">
      <c r="A8" s="56"/>
      <c r="B8" s="57" t="s">
        <v>66</v>
      </c>
      <c r="C8" s="68">
        <v>16450000</v>
      </c>
      <c r="D8" s="68">
        <v>9512000</v>
      </c>
      <c r="E8" s="69">
        <v>4017806.43</v>
      </c>
      <c r="F8" s="70">
        <v>42.2</v>
      </c>
      <c r="G8" s="69">
        <v>293021.07</v>
      </c>
      <c r="H8" s="69">
        <v>400138.39</v>
      </c>
      <c r="I8" s="69">
        <v>1903514.44</v>
      </c>
      <c r="J8" s="69">
        <v>103531.44</v>
      </c>
      <c r="K8" s="69">
        <v>546395.05</v>
      </c>
      <c r="L8" s="69">
        <v>281693.69</v>
      </c>
      <c r="M8" s="71">
        <v>5494193.57</v>
      </c>
    </row>
    <row r="9" spans="1:13" ht="12.75">
      <c r="A9" s="56"/>
      <c r="B9" s="57" t="s">
        <v>67</v>
      </c>
      <c r="C9" s="68">
        <v>87334000</v>
      </c>
      <c r="D9" s="68">
        <v>58618771</v>
      </c>
      <c r="E9" s="69">
        <v>13755326.51</v>
      </c>
      <c r="F9" s="70">
        <v>23.5</v>
      </c>
      <c r="G9" s="69">
        <v>1774423.76</v>
      </c>
      <c r="H9" s="69">
        <v>1275140.77</v>
      </c>
      <c r="I9" s="69">
        <v>2997037.26</v>
      </c>
      <c r="J9" s="69">
        <v>1354813.6</v>
      </c>
      <c r="K9" s="69">
        <v>3197763.18</v>
      </c>
      <c r="L9" s="69">
        <v>2640147.94</v>
      </c>
      <c r="M9" s="71">
        <v>44863444.49</v>
      </c>
    </row>
    <row r="10" spans="1:13" ht="12.75">
      <c r="A10" s="56"/>
      <c r="B10" s="57" t="s">
        <v>39</v>
      </c>
      <c r="C10" s="68">
        <v>146028000</v>
      </c>
      <c r="D10" s="68">
        <v>129147231.93</v>
      </c>
      <c r="E10" s="69">
        <v>46047368.3</v>
      </c>
      <c r="F10" s="70">
        <v>35.7</v>
      </c>
      <c r="G10" s="69">
        <v>7743648.21</v>
      </c>
      <c r="H10" s="69">
        <v>8340482.65</v>
      </c>
      <c r="I10" s="69">
        <v>2237781.97</v>
      </c>
      <c r="J10" s="69">
        <v>3236230.31</v>
      </c>
      <c r="K10" s="69">
        <v>7302542.459999999</v>
      </c>
      <c r="L10" s="69">
        <v>16186698.7</v>
      </c>
      <c r="M10" s="71">
        <v>83099863.63000001</v>
      </c>
    </row>
    <row r="11" spans="1:13" ht="12.75">
      <c r="A11" s="56"/>
      <c r="B11" s="57" t="s">
        <v>40</v>
      </c>
      <c r="C11" s="68">
        <v>22200000</v>
      </c>
      <c r="D11" s="68">
        <v>19500000</v>
      </c>
      <c r="E11" s="69">
        <v>13543477.1</v>
      </c>
      <c r="F11" s="70">
        <v>69.5</v>
      </c>
      <c r="G11" s="69">
        <v>0</v>
      </c>
      <c r="H11" s="69">
        <v>1158085.1</v>
      </c>
      <c r="I11" s="69">
        <v>36226</v>
      </c>
      <c r="J11" s="69">
        <v>6329756</v>
      </c>
      <c r="K11" s="69">
        <v>3255969</v>
      </c>
      <c r="L11" s="69">
        <v>2763441</v>
      </c>
      <c r="M11" s="71">
        <v>5956522.9</v>
      </c>
    </row>
    <row r="12" spans="1:13" ht="12.75">
      <c r="A12" s="72" t="s">
        <v>68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2.75">
      <c r="A14" s="56"/>
      <c r="B14" s="73"/>
      <c r="C14" s="74"/>
      <c r="D14" s="75"/>
      <c r="E14" s="70"/>
      <c r="F14" s="75"/>
      <c r="G14" s="70"/>
      <c r="H14" s="56"/>
      <c r="I14" s="56"/>
      <c r="J14" s="56"/>
      <c r="K14" s="56"/>
      <c r="L14" s="56"/>
      <c r="M14" s="76" t="s">
        <v>52</v>
      </c>
    </row>
    <row r="15" spans="1:15" ht="22.5">
      <c r="A15" s="57"/>
      <c r="B15" s="57"/>
      <c r="C15" s="77" t="s">
        <v>53</v>
      </c>
      <c r="D15" s="77" t="s">
        <v>54</v>
      </c>
      <c r="E15" s="78" t="s">
        <v>2</v>
      </c>
      <c r="F15" s="59" t="s">
        <v>56</v>
      </c>
      <c r="G15" s="59" t="s">
        <v>57</v>
      </c>
      <c r="H15" s="60" t="s">
        <v>58</v>
      </c>
      <c r="I15" s="60" t="s">
        <v>59</v>
      </c>
      <c r="J15" s="60" t="s">
        <v>60</v>
      </c>
      <c r="K15" s="60" t="s">
        <v>61</v>
      </c>
      <c r="L15" s="60" t="s">
        <v>62</v>
      </c>
      <c r="M15" s="79" t="s">
        <v>63</v>
      </c>
      <c r="N15" s="67"/>
      <c r="O15" s="67"/>
    </row>
    <row r="16" spans="1:13" ht="12.75">
      <c r="A16" s="80"/>
      <c r="B16" s="62" t="s">
        <v>69</v>
      </c>
      <c r="C16" s="81">
        <v>230000</v>
      </c>
      <c r="D16" s="81">
        <v>230000</v>
      </c>
      <c r="E16" s="82">
        <v>149457.98</v>
      </c>
      <c r="F16" s="83">
        <v>65</v>
      </c>
      <c r="G16" s="81">
        <v>0</v>
      </c>
      <c r="H16" s="81">
        <v>0</v>
      </c>
      <c r="I16" s="81">
        <v>0</v>
      </c>
      <c r="J16" s="84">
        <v>0</v>
      </c>
      <c r="K16" s="82">
        <v>54750</v>
      </c>
      <c r="L16" s="82">
        <v>94707.98</v>
      </c>
      <c r="M16" s="82">
        <v>80542.02</v>
      </c>
    </row>
    <row r="17" spans="1:14" ht="12.75">
      <c r="A17" s="80"/>
      <c r="B17" s="85" t="s">
        <v>65</v>
      </c>
      <c r="C17" s="86">
        <v>230000</v>
      </c>
      <c r="D17" s="86">
        <v>230000</v>
      </c>
      <c r="E17" s="87">
        <v>149457.98</v>
      </c>
      <c r="F17" s="70">
        <v>65</v>
      </c>
      <c r="G17" s="87"/>
      <c r="H17" s="76"/>
      <c r="I17" s="56"/>
      <c r="J17" s="56"/>
      <c r="K17" s="76">
        <v>54750</v>
      </c>
      <c r="L17" s="76">
        <v>94707.98</v>
      </c>
      <c r="M17" s="76">
        <v>80542.02</v>
      </c>
      <c r="N17" s="67"/>
    </row>
    <row r="18" spans="1:14" ht="12.75">
      <c r="A18" s="80"/>
      <c r="B18" s="57" t="s">
        <v>70</v>
      </c>
      <c r="C18" s="88">
        <v>230000</v>
      </c>
      <c r="D18" s="88">
        <v>230000</v>
      </c>
      <c r="E18" s="89">
        <v>149457.98</v>
      </c>
      <c r="F18" s="70">
        <v>65</v>
      </c>
      <c r="G18" s="89"/>
      <c r="H18" s="76"/>
      <c r="I18" s="56"/>
      <c r="J18" s="56"/>
      <c r="K18" s="76">
        <v>54750</v>
      </c>
      <c r="L18" s="76">
        <v>94707.98</v>
      </c>
      <c r="M18" s="76">
        <v>80542.02</v>
      </c>
      <c r="N18" s="67"/>
    </row>
    <row r="19" spans="1:15" ht="12.75">
      <c r="A19" s="80"/>
      <c r="B19" s="62" t="s">
        <v>71</v>
      </c>
      <c r="C19" s="81">
        <v>1300000</v>
      </c>
      <c r="D19" s="81">
        <v>794400</v>
      </c>
      <c r="E19" s="82">
        <v>498653</v>
      </c>
      <c r="F19" s="83">
        <v>62.8</v>
      </c>
      <c r="G19" s="81">
        <v>0</v>
      </c>
      <c r="H19" s="82">
        <v>95130</v>
      </c>
      <c r="I19" s="82">
        <v>97863</v>
      </c>
      <c r="J19" s="82">
        <v>158988</v>
      </c>
      <c r="K19" s="82">
        <v>86624</v>
      </c>
      <c r="L19" s="82">
        <v>60048</v>
      </c>
      <c r="M19" s="82">
        <v>295747</v>
      </c>
      <c r="N19" s="67"/>
      <c r="O19" s="67"/>
    </row>
    <row r="20" spans="1:14" ht="12.75">
      <c r="A20" s="80"/>
      <c r="B20" s="90" t="s">
        <v>67</v>
      </c>
      <c r="C20" s="91">
        <v>1300000</v>
      </c>
      <c r="D20" s="91">
        <v>794400</v>
      </c>
      <c r="E20" s="92">
        <v>498653</v>
      </c>
      <c r="F20" s="70">
        <v>62.8</v>
      </c>
      <c r="G20" s="70"/>
      <c r="H20" s="70">
        <v>95130</v>
      </c>
      <c r="I20" s="70">
        <v>97863</v>
      </c>
      <c r="J20" s="76">
        <v>158988</v>
      </c>
      <c r="K20" s="76">
        <v>86624</v>
      </c>
      <c r="L20" s="76">
        <v>60048</v>
      </c>
      <c r="M20" s="93">
        <v>295747</v>
      </c>
      <c r="N20" s="67"/>
    </row>
    <row r="21" spans="1:13" ht="12.75">
      <c r="A21" s="80"/>
      <c r="B21" s="94" t="s">
        <v>72</v>
      </c>
      <c r="C21" s="91">
        <v>450000</v>
      </c>
      <c r="D21" s="91">
        <v>94400</v>
      </c>
      <c r="E21" s="92">
        <v>94400</v>
      </c>
      <c r="F21" s="70">
        <v>100</v>
      </c>
      <c r="G21" s="92"/>
      <c r="H21" s="93">
        <v>47200</v>
      </c>
      <c r="I21" s="93">
        <v>0</v>
      </c>
      <c r="J21" s="56"/>
      <c r="K21" s="76"/>
      <c r="L21" s="76">
        <v>47200</v>
      </c>
      <c r="M21" s="93">
        <v>0</v>
      </c>
    </row>
    <row r="22" spans="1:14" ht="12.75">
      <c r="A22" s="80"/>
      <c r="B22" s="95" t="s">
        <v>73</v>
      </c>
      <c r="C22" s="88">
        <v>450000</v>
      </c>
      <c r="D22" s="88">
        <v>94400</v>
      </c>
      <c r="E22" s="89">
        <v>94400</v>
      </c>
      <c r="F22" s="70">
        <v>100</v>
      </c>
      <c r="G22" s="89"/>
      <c r="H22" s="76">
        <v>47200</v>
      </c>
      <c r="I22" s="76"/>
      <c r="J22" s="56"/>
      <c r="K22" s="76"/>
      <c r="L22" s="76">
        <v>47200</v>
      </c>
      <c r="M22" s="76">
        <v>0</v>
      </c>
      <c r="N22" s="67"/>
    </row>
    <row r="23" spans="1:13" ht="12.75">
      <c r="A23" s="80"/>
      <c r="B23" s="96" t="s">
        <v>74</v>
      </c>
      <c r="C23" s="91">
        <v>700000</v>
      </c>
      <c r="D23" s="91">
        <v>700000</v>
      </c>
      <c r="E23" s="92">
        <v>404253</v>
      </c>
      <c r="F23" s="70">
        <v>57.8</v>
      </c>
      <c r="G23" s="92"/>
      <c r="H23" s="93">
        <v>47930</v>
      </c>
      <c r="I23" s="93">
        <v>97863</v>
      </c>
      <c r="J23" s="93">
        <v>158988</v>
      </c>
      <c r="K23" s="93">
        <v>86624</v>
      </c>
      <c r="L23" s="93">
        <v>12848</v>
      </c>
      <c r="M23" s="93">
        <v>295747</v>
      </c>
    </row>
    <row r="24" spans="1:14" ht="12.75">
      <c r="A24" s="80"/>
      <c r="B24" s="57" t="s">
        <v>75</v>
      </c>
      <c r="C24" s="88">
        <v>700000</v>
      </c>
      <c r="D24" s="88">
        <v>700000</v>
      </c>
      <c r="E24" s="89">
        <v>404253</v>
      </c>
      <c r="F24" s="70">
        <v>57.8</v>
      </c>
      <c r="G24" s="89"/>
      <c r="H24" s="76">
        <v>47930</v>
      </c>
      <c r="I24" s="76">
        <v>97863</v>
      </c>
      <c r="J24" s="76">
        <v>158988</v>
      </c>
      <c r="K24" s="76">
        <v>86624</v>
      </c>
      <c r="L24" s="76">
        <v>12848</v>
      </c>
      <c r="M24" s="76">
        <v>295747</v>
      </c>
      <c r="N24" s="97"/>
    </row>
    <row r="25" spans="1:13" ht="12.75">
      <c r="A25" s="80"/>
      <c r="B25" s="98" t="s">
        <v>76</v>
      </c>
      <c r="C25" s="81">
        <v>72400000</v>
      </c>
      <c r="D25" s="81">
        <v>40277323.93</v>
      </c>
      <c r="E25" s="82">
        <v>10879055.719999999</v>
      </c>
      <c r="F25" s="83">
        <v>27</v>
      </c>
      <c r="G25" s="82">
        <v>49332.21</v>
      </c>
      <c r="H25" s="82">
        <v>411790.85</v>
      </c>
      <c r="I25" s="82">
        <v>404436.57</v>
      </c>
      <c r="J25" s="99">
        <v>2239738.81</v>
      </c>
      <c r="K25" s="99"/>
      <c r="L25" s="82">
        <v>6773773.279999999</v>
      </c>
      <c r="M25" s="82">
        <v>29398268.21</v>
      </c>
    </row>
    <row r="26" spans="1:13" ht="12.75">
      <c r="A26" s="80"/>
      <c r="B26" s="100" t="s">
        <v>39</v>
      </c>
      <c r="C26" s="91">
        <v>72400000</v>
      </c>
      <c r="D26" s="91">
        <v>40277323.93</v>
      </c>
      <c r="E26" s="92">
        <v>10879055.719999999</v>
      </c>
      <c r="F26" s="70">
        <v>27</v>
      </c>
      <c r="G26" s="92">
        <v>49332.21</v>
      </c>
      <c r="H26" s="92">
        <v>411790.85</v>
      </c>
      <c r="I26" s="92">
        <v>404436.57</v>
      </c>
      <c r="J26" s="92">
        <v>2239738.81</v>
      </c>
      <c r="K26" s="92"/>
      <c r="L26" s="92">
        <v>6773773.279999999</v>
      </c>
      <c r="M26" s="93">
        <v>29398268.21</v>
      </c>
    </row>
    <row r="27" spans="1:14" ht="12.75">
      <c r="A27" s="80"/>
      <c r="B27" s="85" t="s">
        <v>77</v>
      </c>
      <c r="C27" s="91">
        <v>14700000</v>
      </c>
      <c r="D27" s="91">
        <v>802874</v>
      </c>
      <c r="E27" s="91">
        <v>802843.51</v>
      </c>
      <c r="F27" s="70">
        <v>100</v>
      </c>
      <c r="G27" s="91">
        <v>0</v>
      </c>
      <c r="H27" s="56"/>
      <c r="I27" s="56"/>
      <c r="J27" s="93">
        <v>802843.51</v>
      </c>
      <c r="K27" s="93"/>
      <c r="L27" s="93"/>
      <c r="M27" s="93">
        <v>30.489999999990687</v>
      </c>
      <c r="N27" s="101"/>
    </row>
    <row r="28" spans="1:13" ht="12.75">
      <c r="A28" s="80"/>
      <c r="B28" s="57" t="s">
        <v>78</v>
      </c>
      <c r="C28" s="88">
        <v>600000</v>
      </c>
      <c r="D28" s="88">
        <v>202874</v>
      </c>
      <c r="E28" s="76">
        <v>202874</v>
      </c>
      <c r="F28" s="70">
        <v>100</v>
      </c>
      <c r="G28" s="76"/>
      <c r="H28" s="56"/>
      <c r="I28" s="56"/>
      <c r="J28" s="76">
        <v>202874</v>
      </c>
      <c r="K28" s="76"/>
      <c r="L28" s="76"/>
      <c r="M28" s="76">
        <v>0</v>
      </c>
    </row>
    <row r="29" spans="1:13" ht="12.75">
      <c r="A29" s="80"/>
      <c r="B29" s="57" t="s">
        <v>79</v>
      </c>
      <c r="C29" s="88">
        <v>800000</v>
      </c>
      <c r="D29" s="88">
        <v>600000</v>
      </c>
      <c r="E29" s="76">
        <v>599969.51</v>
      </c>
      <c r="F29" s="70">
        <v>100</v>
      </c>
      <c r="G29" s="76"/>
      <c r="H29" s="56"/>
      <c r="I29" s="56"/>
      <c r="J29" s="76">
        <v>599969.51</v>
      </c>
      <c r="K29" s="76"/>
      <c r="L29" s="76"/>
      <c r="M29" s="76">
        <v>30.489999999990687</v>
      </c>
    </row>
    <row r="30" spans="1:13" ht="12.75">
      <c r="A30" s="80"/>
      <c r="B30" s="85" t="s">
        <v>80</v>
      </c>
      <c r="C30" s="86">
        <v>9200000</v>
      </c>
      <c r="D30" s="86">
        <v>344051.4</v>
      </c>
      <c r="E30" s="86">
        <v>344051.4</v>
      </c>
      <c r="F30" s="70">
        <v>100</v>
      </c>
      <c r="G30" s="86">
        <v>0</v>
      </c>
      <c r="H30" s="56"/>
      <c r="I30" s="56"/>
      <c r="J30" s="93">
        <v>344051.4</v>
      </c>
      <c r="K30" s="93"/>
      <c r="L30" s="93"/>
      <c r="M30" s="76">
        <v>-1.1641532182693481E-10</v>
      </c>
    </row>
    <row r="31" spans="1:13" ht="22.5">
      <c r="A31" s="80"/>
      <c r="B31" s="102" t="s">
        <v>81</v>
      </c>
      <c r="C31" s="88">
        <v>1900000</v>
      </c>
      <c r="D31" s="88">
        <v>344051.4</v>
      </c>
      <c r="E31" s="76">
        <v>344051.4</v>
      </c>
      <c r="F31" s="70">
        <v>100</v>
      </c>
      <c r="G31" s="76"/>
      <c r="H31" s="56"/>
      <c r="I31" s="56"/>
      <c r="J31" s="76">
        <v>344051.4</v>
      </c>
      <c r="K31" s="76"/>
      <c r="L31" s="76"/>
      <c r="M31" s="76">
        <v>-1.1641532182693481E-10</v>
      </c>
    </row>
    <row r="32" spans="1:13" ht="12.75">
      <c r="A32" s="80"/>
      <c r="B32" s="85" t="s">
        <v>82</v>
      </c>
      <c r="C32" s="86">
        <v>40000000</v>
      </c>
      <c r="D32" s="86">
        <v>37724132</v>
      </c>
      <c r="E32" s="86">
        <v>8325894.279999999</v>
      </c>
      <c r="F32" s="70">
        <v>22.1</v>
      </c>
      <c r="G32" s="86">
        <v>0</v>
      </c>
      <c r="H32" s="56"/>
      <c r="I32" s="56"/>
      <c r="J32" s="93">
        <v>552137</v>
      </c>
      <c r="K32" s="93"/>
      <c r="L32" s="93">
        <v>6773773.279999999</v>
      </c>
      <c r="M32" s="76">
        <v>29398237.72</v>
      </c>
    </row>
    <row r="33" spans="1:13" ht="12.75">
      <c r="A33" s="80"/>
      <c r="B33" s="95" t="s">
        <v>83</v>
      </c>
      <c r="C33" s="88">
        <v>40000000</v>
      </c>
      <c r="D33" s="88">
        <v>37724132</v>
      </c>
      <c r="E33" s="89">
        <v>8325894.279999999</v>
      </c>
      <c r="F33" s="70">
        <v>22.1</v>
      </c>
      <c r="G33" s="103"/>
      <c r="H33" s="103"/>
      <c r="I33" s="103"/>
      <c r="J33" s="103">
        <v>552137</v>
      </c>
      <c r="K33" s="103">
        <v>999984</v>
      </c>
      <c r="L33" s="103">
        <v>6773773.279999999</v>
      </c>
      <c r="M33" s="76">
        <v>29398237.72</v>
      </c>
    </row>
    <row r="34" spans="1:13" ht="12.75">
      <c r="A34" s="57"/>
      <c r="B34" s="96" t="s">
        <v>84</v>
      </c>
      <c r="C34" s="86">
        <v>8500000</v>
      </c>
      <c r="D34" s="86">
        <v>1406266.53</v>
      </c>
      <c r="E34" s="87">
        <v>1406266.53</v>
      </c>
      <c r="F34" s="70">
        <v>100</v>
      </c>
      <c r="G34" s="87">
        <v>49332.21</v>
      </c>
      <c r="H34" s="87">
        <v>411790.85</v>
      </c>
      <c r="I34" s="87">
        <v>404436.57</v>
      </c>
      <c r="J34" s="87">
        <v>540706.9</v>
      </c>
      <c r="K34" s="87"/>
      <c r="L34" s="87"/>
      <c r="M34" s="76">
        <v>-2.3283064365386963E-10</v>
      </c>
    </row>
    <row r="35" spans="1:13" ht="12.75">
      <c r="A35" s="57"/>
      <c r="B35" s="95" t="s">
        <v>85</v>
      </c>
      <c r="C35" s="88">
        <v>3000000</v>
      </c>
      <c r="D35" s="88">
        <v>69194.79999999981</v>
      </c>
      <c r="E35" s="89">
        <v>69194.8</v>
      </c>
      <c r="F35" s="70">
        <v>100</v>
      </c>
      <c r="G35" s="89"/>
      <c r="H35" s="76"/>
      <c r="I35" s="76">
        <v>10631.8</v>
      </c>
      <c r="J35" s="76">
        <v>58563</v>
      </c>
      <c r="K35" s="76"/>
      <c r="L35" s="76"/>
      <c r="M35" s="76">
        <v>-1.8917489796876907E-10</v>
      </c>
    </row>
    <row r="36" spans="1:13" ht="12.75">
      <c r="A36" s="57"/>
      <c r="B36" s="95" t="s">
        <v>87</v>
      </c>
      <c r="C36" s="88">
        <v>2000000</v>
      </c>
      <c r="D36" s="88">
        <v>581694.73</v>
      </c>
      <c r="E36" s="89">
        <v>581694.73</v>
      </c>
      <c r="F36" s="70">
        <v>100</v>
      </c>
      <c r="G36" s="89">
        <v>33402.21</v>
      </c>
      <c r="H36" s="76">
        <v>215556.85</v>
      </c>
      <c r="I36" s="76">
        <v>227660.77</v>
      </c>
      <c r="J36" s="76">
        <v>105074.9</v>
      </c>
      <c r="K36" s="76"/>
      <c r="L36" s="76"/>
      <c r="M36" s="76">
        <v>0</v>
      </c>
    </row>
    <row r="37" spans="1:13" ht="12.75">
      <c r="A37" s="57"/>
      <c r="B37" s="95" t="s">
        <v>88</v>
      </c>
      <c r="C37" s="88">
        <v>3000000</v>
      </c>
      <c r="D37" s="88">
        <v>755377</v>
      </c>
      <c r="E37" s="89">
        <v>755377</v>
      </c>
      <c r="F37" s="70">
        <v>100</v>
      </c>
      <c r="G37" s="89">
        <v>15930</v>
      </c>
      <c r="H37" s="76">
        <v>196234</v>
      </c>
      <c r="I37" s="76">
        <v>166144</v>
      </c>
      <c r="J37" s="76">
        <v>377069</v>
      </c>
      <c r="K37" s="76"/>
      <c r="L37" s="76"/>
      <c r="M37" s="76">
        <v>0</v>
      </c>
    </row>
    <row r="38" spans="1:13" ht="12.75">
      <c r="A38" s="80"/>
      <c r="B38" s="98" t="s">
        <v>89</v>
      </c>
      <c r="C38" s="81">
        <v>1024000</v>
      </c>
      <c r="D38" s="81">
        <v>235000</v>
      </c>
      <c r="E38" s="82">
        <v>40000</v>
      </c>
      <c r="F38" s="83">
        <v>17</v>
      </c>
      <c r="G38" s="81">
        <v>0</v>
      </c>
      <c r="H38" s="81">
        <v>0</v>
      </c>
      <c r="I38" s="81">
        <v>0</v>
      </c>
      <c r="J38" s="82">
        <v>40000</v>
      </c>
      <c r="K38" s="82"/>
      <c r="L38" s="82"/>
      <c r="M38" s="99">
        <v>195000</v>
      </c>
    </row>
    <row r="39" spans="1:13" ht="12.75">
      <c r="A39" s="80"/>
      <c r="B39" s="104" t="s">
        <v>67</v>
      </c>
      <c r="C39" s="91">
        <v>1024000</v>
      </c>
      <c r="D39" s="91">
        <v>235000</v>
      </c>
      <c r="E39" s="91">
        <v>40000</v>
      </c>
      <c r="F39" s="70">
        <v>17</v>
      </c>
      <c r="G39" s="91">
        <v>0</v>
      </c>
      <c r="H39" s="56"/>
      <c r="I39" s="56"/>
      <c r="J39" s="76">
        <v>40000</v>
      </c>
      <c r="K39" s="76"/>
      <c r="L39" s="76"/>
      <c r="M39" s="76">
        <v>195000</v>
      </c>
    </row>
    <row r="40" spans="1:13" ht="12.75">
      <c r="A40" s="80"/>
      <c r="B40" s="96" t="s">
        <v>90</v>
      </c>
      <c r="C40" s="86">
        <v>196000</v>
      </c>
      <c r="D40" s="86">
        <v>40000</v>
      </c>
      <c r="E40" s="86">
        <v>40000</v>
      </c>
      <c r="F40" s="70">
        <v>100</v>
      </c>
      <c r="G40" s="86">
        <v>0</v>
      </c>
      <c r="H40" s="56"/>
      <c r="I40" s="56"/>
      <c r="J40" s="76">
        <v>40000</v>
      </c>
      <c r="K40" s="76"/>
      <c r="L40" s="76"/>
      <c r="M40" s="76">
        <v>0</v>
      </c>
    </row>
    <row r="41" spans="1:13" ht="12.75">
      <c r="A41" s="80"/>
      <c r="B41" s="95" t="s">
        <v>91</v>
      </c>
      <c r="C41" s="88">
        <v>40000</v>
      </c>
      <c r="D41" s="88">
        <v>40000</v>
      </c>
      <c r="E41" s="89">
        <v>40000</v>
      </c>
      <c r="F41" s="70">
        <v>100</v>
      </c>
      <c r="G41" s="89"/>
      <c r="H41" s="56"/>
      <c r="I41" s="56"/>
      <c r="J41" s="76">
        <v>40000</v>
      </c>
      <c r="K41" s="76"/>
      <c r="L41" s="76"/>
      <c r="M41" s="76">
        <v>0</v>
      </c>
    </row>
    <row r="42" spans="1:13" ht="12.75">
      <c r="A42" s="80"/>
      <c r="B42" s="96" t="s">
        <v>92</v>
      </c>
      <c r="C42" s="91">
        <v>100000</v>
      </c>
      <c r="D42" s="91">
        <v>45000</v>
      </c>
      <c r="E42" s="88">
        <v>0</v>
      </c>
      <c r="F42" s="70">
        <v>0</v>
      </c>
      <c r="G42" s="91">
        <v>0</v>
      </c>
      <c r="H42" s="56"/>
      <c r="I42" s="56"/>
      <c r="J42" s="76"/>
      <c r="K42" s="76"/>
      <c r="L42" s="76"/>
      <c r="M42" s="76">
        <v>45000</v>
      </c>
    </row>
    <row r="43" spans="1:13" ht="12.75">
      <c r="A43" s="80"/>
      <c r="B43" s="95" t="s">
        <v>93</v>
      </c>
      <c r="C43" s="88">
        <v>100000</v>
      </c>
      <c r="D43" s="88">
        <v>45000</v>
      </c>
      <c r="E43" s="89"/>
      <c r="F43" s="70">
        <v>0</v>
      </c>
      <c r="G43" s="89"/>
      <c r="H43" s="56"/>
      <c r="I43" s="56"/>
      <c r="J43" s="76"/>
      <c r="K43" s="76"/>
      <c r="L43" s="76"/>
      <c r="M43" s="76">
        <v>45000</v>
      </c>
    </row>
    <row r="44" spans="1:13" ht="12.75">
      <c r="A44" s="80"/>
      <c r="B44" s="96" t="s">
        <v>94</v>
      </c>
      <c r="C44" s="91">
        <v>150000</v>
      </c>
      <c r="D44" s="91">
        <v>150000</v>
      </c>
      <c r="E44" s="88">
        <v>0</v>
      </c>
      <c r="F44" s="70">
        <v>0</v>
      </c>
      <c r="G44" s="91">
        <v>0</v>
      </c>
      <c r="H44" s="56"/>
      <c r="I44" s="56"/>
      <c r="J44" s="76"/>
      <c r="K44" s="76"/>
      <c r="L44" s="76"/>
      <c r="M44" s="76">
        <v>150000</v>
      </c>
    </row>
    <row r="45" spans="1:13" ht="12.75">
      <c r="A45" s="80"/>
      <c r="B45" s="95" t="s">
        <v>95</v>
      </c>
      <c r="C45" s="88">
        <v>150000</v>
      </c>
      <c r="D45" s="88">
        <v>150000</v>
      </c>
      <c r="E45" s="89"/>
      <c r="F45" s="70">
        <v>0</v>
      </c>
      <c r="G45" s="89"/>
      <c r="H45" s="56"/>
      <c r="I45" s="56"/>
      <c r="J45" s="76"/>
      <c r="K45" s="76"/>
      <c r="L45" s="76"/>
      <c r="M45" s="76">
        <v>150000</v>
      </c>
    </row>
    <row r="46" spans="1:13" ht="12.75">
      <c r="A46" s="80"/>
      <c r="B46" s="105" t="s">
        <v>96</v>
      </c>
      <c r="C46" s="81">
        <v>97444000</v>
      </c>
      <c r="D46" s="81">
        <v>83521972</v>
      </c>
      <c r="E46" s="82">
        <v>26928230.09</v>
      </c>
      <c r="F46" s="83">
        <v>32.2</v>
      </c>
      <c r="G46" s="82">
        <v>2592571</v>
      </c>
      <c r="H46" s="82">
        <v>13745.35</v>
      </c>
      <c r="I46" s="82">
        <v>4167096.39</v>
      </c>
      <c r="J46" s="82">
        <v>9565173.620000001</v>
      </c>
      <c r="K46" s="82">
        <v>3211871.83</v>
      </c>
      <c r="L46" s="82">
        <v>6888259.549999999</v>
      </c>
      <c r="M46" s="82">
        <v>56593741.90999999</v>
      </c>
    </row>
    <row r="47" spans="1:13" ht="12.75">
      <c r="A47" s="80"/>
      <c r="B47" s="106" t="s">
        <v>34</v>
      </c>
      <c r="C47" s="91">
        <v>84894000</v>
      </c>
      <c r="D47" s="91">
        <v>75999972</v>
      </c>
      <c r="E47" s="92">
        <v>23476631.01</v>
      </c>
      <c r="F47" s="70">
        <v>30.9</v>
      </c>
      <c r="G47" s="92">
        <v>2578825.65</v>
      </c>
      <c r="H47" s="92">
        <v>0</v>
      </c>
      <c r="I47" s="92">
        <v>4153351.04</v>
      </c>
      <c r="J47" s="92">
        <v>9451893.620000001</v>
      </c>
      <c r="K47" s="92">
        <v>2396193.68</v>
      </c>
      <c r="L47" s="92">
        <v>4896367.02</v>
      </c>
      <c r="M47" s="93">
        <v>52523340.989999995</v>
      </c>
    </row>
    <row r="48" spans="1:13" ht="12.75">
      <c r="A48" s="80"/>
      <c r="B48" s="106" t="s">
        <v>97</v>
      </c>
      <c r="C48" s="91">
        <v>83394000</v>
      </c>
      <c r="D48" s="91">
        <v>75999972</v>
      </c>
      <c r="E48" s="92">
        <v>23476631.01</v>
      </c>
      <c r="F48" s="70">
        <v>30.9</v>
      </c>
      <c r="G48" s="92">
        <v>2578825.65</v>
      </c>
      <c r="H48" s="92">
        <v>0</v>
      </c>
      <c r="I48" s="92">
        <v>4153351.04</v>
      </c>
      <c r="J48" s="92">
        <v>9451893.620000001</v>
      </c>
      <c r="K48" s="92">
        <v>2396193.68</v>
      </c>
      <c r="L48" s="92">
        <v>4896367.02</v>
      </c>
      <c r="M48" s="93">
        <v>52523340.989999995</v>
      </c>
    </row>
    <row r="49" spans="1:13" ht="12.75">
      <c r="A49" s="80"/>
      <c r="B49" s="106" t="s">
        <v>98</v>
      </c>
      <c r="C49" s="91">
        <v>4100000</v>
      </c>
      <c r="D49" s="91">
        <v>2000000</v>
      </c>
      <c r="E49" s="93">
        <v>889998.56</v>
      </c>
      <c r="F49" s="70">
        <v>44.5</v>
      </c>
      <c r="G49" s="93"/>
      <c r="H49" s="56"/>
      <c r="I49" s="56"/>
      <c r="J49" s="56"/>
      <c r="K49" s="107"/>
      <c r="L49" s="93">
        <v>889998.56</v>
      </c>
      <c r="M49" s="93">
        <v>1110001.44</v>
      </c>
    </row>
    <row r="50" spans="1:13" ht="12.75">
      <c r="A50" s="80"/>
      <c r="B50" s="80" t="s">
        <v>99</v>
      </c>
      <c r="C50" s="91"/>
      <c r="D50" s="91"/>
      <c r="E50" s="76">
        <v>95615.4</v>
      </c>
      <c r="F50" s="70"/>
      <c r="G50" s="93"/>
      <c r="H50" s="56"/>
      <c r="I50" s="56"/>
      <c r="J50" s="56"/>
      <c r="K50" s="107"/>
      <c r="L50" s="76">
        <v>95615.4</v>
      </c>
      <c r="M50" s="93"/>
    </row>
    <row r="51" spans="1:13" ht="12.75">
      <c r="A51" s="80"/>
      <c r="B51" s="80" t="s">
        <v>100</v>
      </c>
      <c r="C51" s="91"/>
      <c r="D51" s="91"/>
      <c r="E51" s="76">
        <v>130508</v>
      </c>
      <c r="F51" s="70"/>
      <c r="G51" s="93"/>
      <c r="H51" s="56"/>
      <c r="I51" s="56"/>
      <c r="J51" s="56"/>
      <c r="K51" s="107"/>
      <c r="L51" s="76">
        <v>130508</v>
      </c>
      <c r="M51" s="93"/>
    </row>
    <row r="52" spans="1:13" ht="12.75">
      <c r="A52" s="80"/>
      <c r="B52" s="80" t="s">
        <v>101</v>
      </c>
      <c r="C52" s="91"/>
      <c r="D52" s="91"/>
      <c r="E52" s="76">
        <v>61253.8</v>
      </c>
      <c r="F52" s="70"/>
      <c r="G52" s="93"/>
      <c r="H52" s="56"/>
      <c r="I52" s="56"/>
      <c r="J52" s="56"/>
      <c r="K52" s="107"/>
      <c r="L52" s="76">
        <v>61253.8</v>
      </c>
      <c r="M52" s="93"/>
    </row>
    <row r="53" spans="1:13" ht="12.75">
      <c r="A53" s="80"/>
      <c r="B53" s="80" t="s">
        <v>102</v>
      </c>
      <c r="C53" s="91"/>
      <c r="D53" s="91"/>
      <c r="E53" s="76">
        <v>201214</v>
      </c>
      <c r="F53" s="70"/>
      <c r="G53" s="93"/>
      <c r="H53" s="56"/>
      <c r="I53" s="56"/>
      <c r="J53" s="56"/>
      <c r="K53" s="107"/>
      <c r="L53" s="76">
        <v>201214</v>
      </c>
      <c r="M53" s="93"/>
    </row>
    <row r="54" spans="1:13" ht="12.75">
      <c r="A54" s="80"/>
      <c r="B54" s="80" t="s">
        <v>103</v>
      </c>
      <c r="C54" s="91"/>
      <c r="D54" s="91"/>
      <c r="E54" s="76">
        <v>62509</v>
      </c>
      <c r="F54" s="70"/>
      <c r="G54" s="93"/>
      <c r="H54" s="56"/>
      <c r="I54" s="56"/>
      <c r="J54" s="56"/>
      <c r="K54" s="107"/>
      <c r="L54" s="76">
        <v>62509</v>
      </c>
      <c r="M54" s="93"/>
    </row>
    <row r="55" spans="1:13" ht="12.75">
      <c r="A55" s="80"/>
      <c r="B55" s="80" t="s">
        <v>104</v>
      </c>
      <c r="C55" s="91"/>
      <c r="D55" s="91"/>
      <c r="E55" s="76">
        <v>198936.2</v>
      </c>
      <c r="F55" s="70"/>
      <c r="G55" s="93"/>
      <c r="H55" s="56"/>
      <c r="I55" s="56"/>
      <c r="J55" s="56"/>
      <c r="K55" s="107"/>
      <c r="L55" s="76">
        <v>198936.2</v>
      </c>
      <c r="M55" s="93"/>
    </row>
    <row r="56" spans="1:13" ht="12.75">
      <c r="A56" s="80"/>
      <c r="B56" s="80" t="s">
        <v>105</v>
      </c>
      <c r="C56" s="91"/>
      <c r="D56" s="91"/>
      <c r="E56" s="76">
        <v>60972.96</v>
      </c>
      <c r="F56" s="70"/>
      <c r="G56" s="93"/>
      <c r="H56" s="56"/>
      <c r="I56" s="56"/>
      <c r="J56" s="56"/>
      <c r="K56" s="107"/>
      <c r="L56" s="76">
        <v>60972.96</v>
      </c>
      <c r="M56" s="93"/>
    </row>
    <row r="57" spans="1:13" ht="12.75">
      <c r="A57" s="80"/>
      <c r="B57" s="80" t="s">
        <v>106</v>
      </c>
      <c r="C57" s="91"/>
      <c r="D57" s="91"/>
      <c r="E57" s="76">
        <v>78989.2</v>
      </c>
      <c r="F57" s="70"/>
      <c r="G57" s="93"/>
      <c r="H57" s="56"/>
      <c r="I57" s="56"/>
      <c r="J57" s="56"/>
      <c r="K57" s="107"/>
      <c r="L57" s="76">
        <v>78989.2</v>
      </c>
      <c r="M57" s="93"/>
    </row>
    <row r="58" spans="1:13" ht="12.75">
      <c r="A58" s="80"/>
      <c r="B58" s="106" t="s">
        <v>107</v>
      </c>
      <c r="C58" s="91">
        <v>11015000</v>
      </c>
      <c r="D58" s="91">
        <v>10815000</v>
      </c>
      <c r="E58" s="92">
        <v>2904977.65</v>
      </c>
      <c r="F58" s="70">
        <v>26.9</v>
      </c>
      <c r="G58" s="92">
        <v>2578825.65</v>
      </c>
      <c r="H58" s="92">
        <v>0</v>
      </c>
      <c r="I58" s="92">
        <v>27173.04</v>
      </c>
      <c r="J58" s="92">
        <v>24908.62</v>
      </c>
      <c r="K58" s="92">
        <v>131411.88</v>
      </c>
      <c r="L58" s="92">
        <v>142658.46</v>
      </c>
      <c r="M58" s="93">
        <v>7910022.35</v>
      </c>
    </row>
    <row r="59" spans="1:13" ht="33.75">
      <c r="A59" s="80"/>
      <c r="B59" s="108" t="s">
        <v>108</v>
      </c>
      <c r="C59" s="88">
        <v>900000</v>
      </c>
      <c r="D59" s="88">
        <v>900000</v>
      </c>
      <c r="E59" s="89"/>
      <c r="F59" s="70">
        <v>0</v>
      </c>
      <c r="G59" s="89"/>
      <c r="H59" s="56"/>
      <c r="I59" s="56"/>
      <c r="J59" s="56"/>
      <c r="K59" s="107"/>
      <c r="L59" s="107"/>
      <c r="M59" s="76">
        <v>900000</v>
      </c>
    </row>
    <row r="60" spans="1:13" s="110" customFormat="1" ht="33.75">
      <c r="A60" s="109"/>
      <c r="B60" s="108" t="s">
        <v>108</v>
      </c>
      <c r="C60" s="88">
        <v>2000000</v>
      </c>
      <c r="D60" s="88">
        <v>2000000</v>
      </c>
      <c r="E60" s="89"/>
      <c r="F60" s="70">
        <v>0</v>
      </c>
      <c r="G60" s="89"/>
      <c r="H60" s="89"/>
      <c r="I60" s="89"/>
      <c r="J60" s="89"/>
      <c r="K60" s="89"/>
      <c r="L60" s="89"/>
      <c r="M60" s="89">
        <v>2000000</v>
      </c>
    </row>
    <row r="61" spans="1:13" ht="12.75">
      <c r="A61" s="80"/>
      <c r="B61" s="80" t="s">
        <v>109</v>
      </c>
      <c r="C61" s="88">
        <v>1000000</v>
      </c>
      <c r="D61" s="88">
        <v>1000000</v>
      </c>
      <c r="E61" s="76"/>
      <c r="F61" s="70">
        <v>0</v>
      </c>
      <c r="G61" s="76"/>
      <c r="H61" s="56"/>
      <c r="I61" s="56"/>
      <c r="J61" s="56"/>
      <c r="K61" s="107"/>
      <c r="L61" s="107"/>
      <c r="M61" s="76">
        <v>1000000</v>
      </c>
    </row>
    <row r="62" spans="1:13" ht="12.75">
      <c r="A62" s="80"/>
      <c r="B62" s="80" t="s">
        <v>110</v>
      </c>
      <c r="C62" s="88">
        <v>2815000</v>
      </c>
      <c r="D62" s="88">
        <v>2815000</v>
      </c>
      <c r="E62" s="76">
        <v>2578825.65</v>
      </c>
      <c r="F62" s="70">
        <v>91.6</v>
      </c>
      <c r="G62" s="76">
        <v>2578825.65</v>
      </c>
      <c r="H62" s="56"/>
      <c r="I62" s="56"/>
      <c r="J62" s="56"/>
      <c r="K62" s="107"/>
      <c r="L62" s="107"/>
      <c r="M62" s="76">
        <v>236174.35</v>
      </c>
    </row>
    <row r="63" spans="1:13" ht="12.75">
      <c r="A63" s="80"/>
      <c r="B63" s="80" t="s">
        <v>111</v>
      </c>
      <c r="C63" s="88">
        <v>600000</v>
      </c>
      <c r="D63" s="88">
        <v>600000</v>
      </c>
      <c r="E63" s="76">
        <v>226442</v>
      </c>
      <c r="F63" s="70">
        <v>37.7</v>
      </c>
      <c r="G63" s="76"/>
      <c r="H63" s="56"/>
      <c r="I63" s="76">
        <v>27173.04</v>
      </c>
      <c r="J63" s="76">
        <v>24908.62</v>
      </c>
      <c r="K63" s="76">
        <v>31701.88</v>
      </c>
      <c r="L63" s="76">
        <v>142658.46</v>
      </c>
      <c r="M63" s="76">
        <v>373558</v>
      </c>
    </row>
    <row r="64" spans="1:13" ht="12.75">
      <c r="A64" s="80"/>
      <c r="B64" s="109" t="s">
        <v>112</v>
      </c>
      <c r="C64" s="88">
        <v>525000</v>
      </c>
      <c r="D64" s="88">
        <v>525000</v>
      </c>
      <c r="E64" s="89">
        <v>99710</v>
      </c>
      <c r="F64" s="70">
        <v>19</v>
      </c>
      <c r="G64" s="89"/>
      <c r="H64" s="56"/>
      <c r="I64" s="56"/>
      <c r="J64" s="56"/>
      <c r="K64" s="76">
        <v>99710</v>
      </c>
      <c r="L64" s="76"/>
      <c r="M64" s="76">
        <v>425290</v>
      </c>
    </row>
    <row r="65" spans="1:13" s="110" customFormat="1" ht="12.75">
      <c r="A65" s="109"/>
      <c r="B65" s="109" t="s">
        <v>112</v>
      </c>
      <c r="C65" s="88">
        <v>2975000</v>
      </c>
      <c r="D65" s="88">
        <v>2975000</v>
      </c>
      <c r="E65" s="89"/>
      <c r="F65" s="70">
        <v>0</v>
      </c>
      <c r="G65" s="89"/>
      <c r="H65" s="89"/>
      <c r="I65" s="89"/>
      <c r="J65" s="89"/>
      <c r="K65" s="89"/>
      <c r="L65" s="89"/>
      <c r="M65" s="89">
        <v>2975000</v>
      </c>
    </row>
    <row r="66" spans="1:13" ht="12.75">
      <c r="A66" s="80"/>
      <c r="B66" s="106" t="s">
        <v>113</v>
      </c>
      <c r="C66" s="91">
        <v>19441000</v>
      </c>
      <c r="D66" s="91">
        <v>8500000</v>
      </c>
      <c r="E66" s="92">
        <v>1021028</v>
      </c>
      <c r="F66" s="70">
        <v>12</v>
      </c>
      <c r="G66" s="92"/>
      <c r="H66" s="56"/>
      <c r="I66" s="56"/>
      <c r="J66" s="56"/>
      <c r="K66" s="107"/>
      <c r="L66" s="93">
        <v>1021028</v>
      </c>
      <c r="M66" s="76">
        <v>7478972</v>
      </c>
    </row>
    <row r="67" spans="1:13" ht="12.75">
      <c r="A67" s="80"/>
      <c r="B67" s="57" t="s">
        <v>114</v>
      </c>
      <c r="C67" s="88"/>
      <c r="D67" s="88"/>
      <c r="E67" s="76">
        <v>432333</v>
      </c>
      <c r="F67" s="70"/>
      <c r="G67" s="76"/>
      <c r="H67" s="56"/>
      <c r="I67" s="56"/>
      <c r="J67" s="56"/>
      <c r="K67" s="107"/>
      <c r="L67" s="76">
        <v>432333</v>
      </c>
      <c r="M67" s="76"/>
    </row>
    <row r="68" spans="1:13" ht="12.75">
      <c r="A68" s="80"/>
      <c r="B68" s="57" t="s">
        <v>115</v>
      </c>
      <c r="C68" s="88"/>
      <c r="D68" s="88"/>
      <c r="E68" s="76"/>
      <c r="F68" s="70"/>
      <c r="G68" s="76"/>
      <c r="H68" s="56"/>
      <c r="I68" s="56"/>
      <c r="J68" s="56"/>
      <c r="K68" s="107"/>
      <c r="L68" s="107"/>
      <c r="M68" s="76"/>
    </row>
    <row r="69" spans="1:13" ht="12.75">
      <c r="A69" s="80"/>
      <c r="B69" s="57" t="s">
        <v>116</v>
      </c>
      <c r="C69" s="88"/>
      <c r="D69" s="88"/>
      <c r="E69" s="76"/>
      <c r="F69" s="70"/>
      <c r="G69" s="76"/>
      <c r="H69" s="56"/>
      <c r="I69" s="56"/>
      <c r="J69" s="56"/>
      <c r="K69" s="107"/>
      <c r="L69" s="107"/>
      <c r="M69" s="76"/>
    </row>
    <row r="70" spans="1:13" ht="12.75">
      <c r="A70" s="80"/>
      <c r="B70" s="57" t="s">
        <v>117</v>
      </c>
      <c r="C70" s="88"/>
      <c r="D70" s="88"/>
      <c r="E70" s="76"/>
      <c r="F70" s="70"/>
      <c r="G70" s="76"/>
      <c r="H70" s="56"/>
      <c r="I70" s="56"/>
      <c r="J70" s="56"/>
      <c r="K70" s="107"/>
      <c r="L70" s="107"/>
      <c r="M70" s="76"/>
    </row>
    <row r="71" spans="1:13" ht="12.75">
      <c r="A71" s="80"/>
      <c r="B71" s="57" t="s">
        <v>118</v>
      </c>
      <c r="C71" s="88"/>
      <c r="D71" s="88"/>
      <c r="E71" s="76"/>
      <c r="F71" s="70"/>
      <c r="G71" s="76"/>
      <c r="H71" s="56"/>
      <c r="I71" s="56"/>
      <c r="J71" s="56"/>
      <c r="K71" s="107"/>
      <c r="L71" s="107"/>
      <c r="M71" s="76"/>
    </row>
    <row r="72" spans="1:13" ht="12.75">
      <c r="A72" s="80"/>
      <c r="B72" s="57" t="s">
        <v>119</v>
      </c>
      <c r="C72" s="88"/>
      <c r="D72" s="88"/>
      <c r="E72" s="76"/>
      <c r="F72" s="70"/>
      <c r="G72" s="76"/>
      <c r="H72" s="56"/>
      <c r="I72" s="56"/>
      <c r="J72" s="56"/>
      <c r="K72" s="107"/>
      <c r="L72" s="107"/>
      <c r="M72" s="76"/>
    </row>
    <row r="73" spans="1:13" ht="12.75">
      <c r="A73" s="80"/>
      <c r="B73" s="102" t="s">
        <v>120</v>
      </c>
      <c r="C73" s="88"/>
      <c r="D73" s="88"/>
      <c r="E73" s="76"/>
      <c r="F73" s="70"/>
      <c r="G73" s="76"/>
      <c r="H73" s="56"/>
      <c r="I73" s="56"/>
      <c r="J73" s="56"/>
      <c r="K73" s="107"/>
      <c r="L73" s="107"/>
      <c r="M73" s="76"/>
    </row>
    <row r="74" spans="1:13" ht="12.75">
      <c r="A74" s="80"/>
      <c r="B74" s="57" t="s">
        <v>121</v>
      </c>
      <c r="C74" s="88"/>
      <c r="D74" s="88"/>
      <c r="E74" s="76"/>
      <c r="F74" s="70"/>
      <c r="G74" s="76"/>
      <c r="H74" s="56"/>
      <c r="I74" s="56"/>
      <c r="J74" s="56"/>
      <c r="K74" s="107"/>
      <c r="L74" s="107"/>
      <c r="M74" s="76"/>
    </row>
    <row r="75" spans="1:13" ht="12.75">
      <c r="A75" s="80"/>
      <c r="B75" s="57" t="s">
        <v>122</v>
      </c>
      <c r="C75" s="88"/>
      <c r="D75" s="88"/>
      <c r="E75" s="76"/>
      <c r="F75" s="70"/>
      <c r="G75" s="76"/>
      <c r="H75" s="56"/>
      <c r="I75" s="56"/>
      <c r="J75" s="56"/>
      <c r="K75" s="107"/>
      <c r="L75" s="107"/>
      <c r="M75" s="76"/>
    </row>
    <row r="76" spans="1:13" ht="12.75">
      <c r="A76" s="80"/>
      <c r="B76" s="57" t="s">
        <v>123</v>
      </c>
      <c r="C76" s="88"/>
      <c r="D76" s="88"/>
      <c r="E76" s="76"/>
      <c r="F76" s="70"/>
      <c r="G76" s="76"/>
      <c r="H76" s="56"/>
      <c r="I76" s="56"/>
      <c r="J76" s="56"/>
      <c r="K76" s="107"/>
      <c r="L76" s="107"/>
      <c r="M76" s="76"/>
    </row>
    <row r="77" spans="1:13" ht="12.75">
      <c r="A77" s="80"/>
      <c r="B77" s="57" t="s">
        <v>124</v>
      </c>
      <c r="C77" s="88"/>
      <c r="D77" s="88"/>
      <c r="E77" s="76"/>
      <c r="F77" s="70"/>
      <c r="G77" s="76"/>
      <c r="H77" s="56"/>
      <c r="I77" s="56"/>
      <c r="J77" s="56"/>
      <c r="K77" s="107"/>
      <c r="L77" s="107"/>
      <c r="M77" s="76"/>
    </row>
    <row r="78" spans="1:13" ht="12.75">
      <c r="A78" s="80"/>
      <c r="B78" s="95" t="s">
        <v>125</v>
      </c>
      <c r="C78" s="88"/>
      <c r="D78" s="88"/>
      <c r="E78" s="76"/>
      <c r="F78" s="70"/>
      <c r="G78" s="76"/>
      <c r="H78" s="56"/>
      <c r="I78" s="56"/>
      <c r="J78" s="56"/>
      <c r="K78" s="107"/>
      <c r="L78" s="107"/>
      <c r="M78" s="76"/>
    </row>
    <row r="79" spans="1:13" ht="12.75">
      <c r="A79" s="80"/>
      <c r="B79" s="57" t="s">
        <v>126</v>
      </c>
      <c r="C79" s="88"/>
      <c r="D79" s="88"/>
      <c r="E79" s="76"/>
      <c r="F79" s="70"/>
      <c r="G79" s="76"/>
      <c r="H79" s="56"/>
      <c r="I79" s="56"/>
      <c r="J79" s="56"/>
      <c r="K79" s="107"/>
      <c r="L79" s="107"/>
      <c r="M79" s="76"/>
    </row>
    <row r="80" spans="1:13" ht="12.75">
      <c r="A80" s="80"/>
      <c r="B80" s="57" t="s">
        <v>127</v>
      </c>
      <c r="C80" s="88"/>
      <c r="D80" s="88"/>
      <c r="E80" s="76"/>
      <c r="F80" s="70"/>
      <c r="G80" s="76"/>
      <c r="H80" s="56"/>
      <c r="I80" s="56"/>
      <c r="J80" s="56"/>
      <c r="K80" s="107"/>
      <c r="L80" s="107"/>
      <c r="M80" s="76"/>
    </row>
    <row r="81" spans="1:13" ht="12.75">
      <c r="A81" s="80"/>
      <c r="B81" s="57" t="s">
        <v>128</v>
      </c>
      <c r="C81" s="88"/>
      <c r="D81" s="88"/>
      <c r="E81" s="76">
        <v>588695</v>
      </c>
      <c r="F81" s="70"/>
      <c r="G81" s="76"/>
      <c r="H81" s="56"/>
      <c r="I81" s="56"/>
      <c r="J81" s="56"/>
      <c r="K81" s="107"/>
      <c r="L81" s="76">
        <v>588695</v>
      </c>
      <c r="M81" s="76"/>
    </row>
    <row r="82" spans="1:13" ht="12.75">
      <c r="A82" s="80"/>
      <c r="B82" s="95" t="s">
        <v>129</v>
      </c>
      <c r="C82" s="88"/>
      <c r="D82" s="88"/>
      <c r="E82" s="76"/>
      <c r="F82" s="70"/>
      <c r="G82" s="76"/>
      <c r="H82" s="56"/>
      <c r="I82" s="56"/>
      <c r="J82" s="56"/>
      <c r="K82" s="107"/>
      <c r="L82" s="107"/>
      <c r="M82" s="76"/>
    </row>
    <row r="83" spans="1:13" ht="12.75">
      <c r="A83" s="80"/>
      <c r="B83" s="95" t="s">
        <v>130</v>
      </c>
      <c r="C83" s="88"/>
      <c r="D83" s="88"/>
      <c r="E83" s="76"/>
      <c r="F83" s="70"/>
      <c r="G83" s="76"/>
      <c r="H83" s="56"/>
      <c r="I83" s="56"/>
      <c r="J83" s="56"/>
      <c r="K83" s="107"/>
      <c r="L83" s="107"/>
      <c r="M83" s="76"/>
    </row>
    <row r="84" spans="1:13" ht="12.75">
      <c r="A84" s="80"/>
      <c r="B84" s="95" t="s">
        <v>131</v>
      </c>
      <c r="C84" s="88"/>
      <c r="D84" s="88"/>
      <c r="E84" s="76"/>
      <c r="F84" s="70"/>
      <c r="G84" s="76"/>
      <c r="H84" s="56"/>
      <c r="I84" s="56"/>
      <c r="J84" s="56"/>
      <c r="K84" s="107"/>
      <c r="L84" s="107"/>
      <c r="M84" s="76"/>
    </row>
    <row r="85" spans="1:13" ht="12.75">
      <c r="A85" s="80"/>
      <c r="B85" s="57" t="s">
        <v>132</v>
      </c>
      <c r="C85" s="88"/>
      <c r="D85" s="88"/>
      <c r="E85" s="76"/>
      <c r="F85" s="70"/>
      <c r="G85" s="76"/>
      <c r="H85" s="56"/>
      <c r="I85" s="56"/>
      <c r="J85" s="56"/>
      <c r="K85" s="107"/>
      <c r="L85" s="107"/>
      <c r="M85" s="76"/>
    </row>
    <row r="86" spans="1:13" ht="12.75">
      <c r="A86" s="80"/>
      <c r="B86" s="57" t="s">
        <v>133</v>
      </c>
      <c r="C86" s="88"/>
      <c r="D86" s="88"/>
      <c r="E86" s="76"/>
      <c r="F86" s="70"/>
      <c r="G86" s="76"/>
      <c r="H86" s="56"/>
      <c r="I86" s="56"/>
      <c r="J86" s="56"/>
      <c r="K86" s="107"/>
      <c r="L86" s="107"/>
      <c r="M86" s="76"/>
    </row>
    <row r="87" spans="1:13" ht="12.75">
      <c r="A87" s="80"/>
      <c r="B87" s="95" t="s">
        <v>134</v>
      </c>
      <c r="C87" s="88"/>
      <c r="D87" s="88"/>
      <c r="E87" s="76"/>
      <c r="F87" s="70"/>
      <c r="G87" s="76"/>
      <c r="H87" s="56"/>
      <c r="I87" s="56"/>
      <c r="J87" s="56"/>
      <c r="K87" s="107"/>
      <c r="L87" s="107"/>
      <c r="M87" s="76"/>
    </row>
    <row r="88" spans="1:13" ht="12.75">
      <c r="A88" s="80"/>
      <c r="B88" s="57" t="s">
        <v>135</v>
      </c>
      <c r="C88" s="88"/>
      <c r="D88" s="88"/>
      <c r="E88" s="76"/>
      <c r="F88" s="70"/>
      <c r="G88" s="76"/>
      <c r="H88" s="56"/>
      <c r="I88" s="56"/>
      <c r="J88" s="56"/>
      <c r="K88" s="107"/>
      <c r="L88" s="107"/>
      <c r="M88" s="76"/>
    </row>
    <row r="89" spans="1:13" ht="12.75">
      <c r="A89" s="80"/>
      <c r="B89" s="106" t="s">
        <v>136</v>
      </c>
      <c r="C89" s="91">
        <v>400000</v>
      </c>
      <c r="D89" s="91">
        <v>400000</v>
      </c>
      <c r="E89" s="92">
        <v>0</v>
      </c>
      <c r="F89" s="70">
        <v>0</v>
      </c>
      <c r="G89" s="92">
        <v>0</v>
      </c>
      <c r="H89" s="56"/>
      <c r="I89" s="56"/>
      <c r="J89" s="56"/>
      <c r="K89" s="107"/>
      <c r="L89" s="107"/>
      <c r="M89" s="76">
        <v>400000</v>
      </c>
    </row>
    <row r="90" spans="1:13" ht="12.75">
      <c r="A90" s="80"/>
      <c r="B90" s="80" t="s">
        <v>137</v>
      </c>
      <c r="C90" s="88">
        <v>400000</v>
      </c>
      <c r="D90" s="88">
        <v>400000</v>
      </c>
      <c r="E90" s="76"/>
      <c r="F90" s="70">
        <v>0</v>
      </c>
      <c r="G90" s="76"/>
      <c r="H90" s="56"/>
      <c r="I90" s="56"/>
      <c r="J90" s="56"/>
      <c r="K90" s="107"/>
      <c r="L90" s="107"/>
      <c r="M90" s="76">
        <v>400000</v>
      </c>
    </row>
    <row r="91" spans="1:13" ht="12.75">
      <c r="A91" s="80"/>
      <c r="B91" s="106" t="s">
        <v>138</v>
      </c>
      <c r="C91" s="91">
        <v>18300000</v>
      </c>
      <c r="D91" s="91">
        <v>18396972</v>
      </c>
      <c r="E91" s="92">
        <v>542682</v>
      </c>
      <c r="F91" s="70">
        <v>2.9</v>
      </c>
      <c r="G91" s="92">
        <v>0</v>
      </c>
      <c r="H91" s="56"/>
      <c r="I91" s="56"/>
      <c r="J91" s="56"/>
      <c r="K91" s="107"/>
      <c r="L91" s="93">
        <v>542682</v>
      </c>
      <c r="M91" s="93">
        <v>17854290</v>
      </c>
    </row>
    <row r="92" spans="1:13" ht="12.75">
      <c r="A92" s="80"/>
      <c r="B92" s="109" t="s">
        <v>139</v>
      </c>
      <c r="C92" s="88">
        <v>1395000</v>
      </c>
      <c r="D92" s="88">
        <v>9300000</v>
      </c>
      <c r="E92" s="89">
        <v>388220</v>
      </c>
      <c r="F92" s="70">
        <v>27.8</v>
      </c>
      <c r="G92" s="89"/>
      <c r="H92" s="56"/>
      <c r="I92" s="56"/>
      <c r="J92" s="56"/>
      <c r="K92" s="107"/>
      <c r="L92" s="76">
        <v>388220</v>
      </c>
      <c r="M92" s="76">
        <v>8911780</v>
      </c>
    </row>
    <row r="93" spans="1:13" ht="12.75">
      <c r="A93" s="80"/>
      <c r="B93" s="109" t="s">
        <v>140</v>
      </c>
      <c r="C93" s="88">
        <v>1350000</v>
      </c>
      <c r="D93" s="88">
        <v>9000000</v>
      </c>
      <c r="E93" s="89">
        <v>154462</v>
      </c>
      <c r="F93" s="70">
        <v>11.4</v>
      </c>
      <c r="G93" s="89"/>
      <c r="H93" s="56"/>
      <c r="I93" s="56"/>
      <c r="J93" s="56"/>
      <c r="K93" s="107"/>
      <c r="L93" s="76">
        <v>154462</v>
      </c>
      <c r="M93" s="76">
        <v>8845538</v>
      </c>
    </row>
    <row r="94" spans="1:13" ht="12.75">
      <c r="A94" s="80"/>
      <c r="B94" s="109" t="s">
        <v>141</v>
      </c>
      <c r="C94" s="88"/>
      <c r="D94" s="88">
        <v>96972</v>
      </c>
      <c r="E94" s="89"/>
      <c r="F94" s="70">
        <v>0</v>
      </c>
      <c r="G94" s="89"/>
      <c r="H94" s="89"/>
      <c r="I94" s="89"/>
      <c r="J94" s="56"/>
      <c r="K94" s="107"/>
      <c r="L94" s="107"/>
      <c r="M94" s="76">
        <v>96972</v>
      </c>
    </row>
    <row r="95" spans="1:13" ht="12.75">
      <c r="A95" s="80"/>
      <c r="B95" s="106" t="s">
        <v>142</v>
      </c>
      <c r="C95" s="91">
        <v>1000000</v>
      </c>
      <c r="D95" s="91">
        <v>800000</v>
      </c>
      <c r="E95" s="93"/>
      <c r="F95" s="70">
        <v>0</v>
      </c>
      <c r="G95" s="93"/>
      <c r="H95" s="56"/>
      <c r="I95" s="56"/>
      <c r="J95" s="56"/>
      <c r="K95" s="107"/>
      <c r="L95" s="107"/>
      <c r="M95" s="76">
        <v>800000</v>
      </c>
    </row>
    <row r="96" spans="1:13" ht="12.75">
      <c r="A96" s="80"/>
      <c r="B96" s="106" t="s">
        <v>88</v>
      </c>
      <c r="C96" s="91">
        <v>4572000</v>
      </c>
      <c r="D96" s="91">
        <v>4572000</v>
      </c>
      <c r="E96" s="92">
        <v>1828685</v>
      </c>
      <c r="F96" s="70">
        <v>40</v>
      </c>
      <c r="G96" s="92">
        <v>0</v>
      </c>
      <c r="H96" s="56"/>
      <c r="I96" s="56"/>
      <c r="J96" s="93">
        <v>1828685</v>
      </c>
      <c r="K96" s="93"/>
      <c r="L96" s="93"/>
      <c r="M96" s="93">
        <v>2743315</v>
      </c>
    </row>
    <row r="97" spans="1:13" ht="12.75">
      <c r="A97" s="80"/>
      <c r="B97" s="80" t="s">
        <v>143</v>
      </c>
      <c r="C97" s="88">
        <v>4572000</v>
      </c>
      <c r="D97" s="88">
        <v>4572000</v>
      </c>
      <c r="E97" s="76">
        <v>1828685</v>
      </c>
      <c r="F97" s="70">
        <v>40</v>
      </c>
      <c r="G97" s="76"/>
      <c r="H97" s="56"/>
      <c r="I97" s="56"/>
      <c r="J97" s="76">
        <v>1828685</v>
      </c>
      <c r="K97" s="76"/>
      <c r="L97" s="76"/>
      <c r="M97" s="76">
        <v>2743315</v>
      </c>
    </row>
    <row r="98" spans="1:13" ht="12.75">
      <c r="A98" s="80"/>
      <c r="B98" s="106" t="s">
        <v>144</v>
      </c>
      <c r="C98" s="91">
        <v>365000</v>
      </c>
      <c r="D98" s="91">
        <v>790000</v>
      </c>
      <c r="E98" s="92">
        <v>0</v>
      </c>
      <c r="F98" s="70">
        <v>0</v>
      </c>
      <c r="G98" s="92">
        <v>0</v>
      </c>
      <c r="H98" s="56"/>
      <c r="I98" s="56"/>
      <c r="J98" s="56"/>
      <c r="K98" s="107"/>
      <c r="L98" s="107"/>
      <c r="M98" s="93">
        <v>790000</v>
      </c>
    </row>
    <row r="99" spans="1:13" ht="12.75">
      <c r="A99" s="80"/>
      <c r="B99" s="80" t="s">
        <v>145</v>
      </c>
      <c r="C99" s="88"/>
      <c r="D99" s="88">
        <v>790000</v>
      </c>
      <c r="E99" s="89">
        <v>0</v>
      </c>
      <c r="F99" s="70">
        <v>0</v>
      </c>
      <c r="G99" s="76"/>
      <c r="H99" s="56"/>
      <c r="I99" s="56"/>
      <c r="J99" s="56"/>
      <c r="K99" s="107"/>
      <c r="L99" s="107"/>
      <c r="M99" s="76">
        <v>790000</v>
      </c>
    </row>
    <row r="100" spans="1:13" ht="12.75">
      <c r="A100" s="80"/>
      <c r="B100" s="106" t="s">
        <v>146</v>
      </c>
      <c r="C100" s="91">
        <v>20801000</v>
      </c>
      <c r="D100" s="91">
        <v>27426000</v>
      </c>
      <c r="E100" s="92">
        <v>16224518</v>
      </c>
      <c r="F100" s="70">
        <v>59.2</v>
      </c>
      <c r="G100" s="92">
        <v>0</v>
      </c>
      <c r="H100" s="92">
        <v>0</v>
      </c>
      <c r="I100" s="92">
        <v>4126178</v>
      </c>
      <c r="J100" s="92">
        <v>7598300</v>
      </c>
      <c r="K100" s="92">
        <v>2200040</v>
      </c>
      <c r="L100" s="92">
        <v>2300000</v>
      </c>
      <c r="M100" s="93">
        <v>11201482</v>
      </c>
    </row>
    <row r="101" spans="1:13" ht="12.75">
      <c r="A101" s="80"/>
      <c r="B101" s="80" t="s">
        <v>147</v>
      </c>
      <c r="C101" s="88">
        <v>20001000</v>
      </c>
      <c r="D101" s="88">
        <v>26876000</v>
      </c>
      <c r="E101" s="76">
        <v>16224518</v>
      </c>
      <c r="F101" s="70">
        <v>60.4</v>
      </c>
      <c r="G101" s="76"/>
      <c r="H101" s="56"/>
      <c r="I101" s="76">
        <v>4126178</v>
      </c>
      <c r="J101" s="76">
        <v>7598300</v>
      </c>
      <c r="K101" s="76">
        <v>2200040</v>
      </c>
      <c r="L101" s="76">
        <v>2300000</v>
      </c>
      <c r="M101" s="76">
        <v>10651482</v>
      </c>
    </row>
    <row r="102" spans="1:13" ht="12.75">
      <c r="A102" s="80"/>
      <c r="B102" s="80" t="s">
        <v>148</v>
      </c>
      <c r="C102" s="88">
        <v>800000</v>
      </c>
      <c r="D102" s="88">
        <v>550000</v>
      </c>
      <c r="E102" s="76"/>
      <c r="F102" s="70">
        <v>0</v>
      </c>
      <c r="G102" s="76"/>
      <c r="H102" s="56"/>
      <c r="I102" s="56"/>
      <c r="J102" s="76"/>
      <c r="K102" s="76"/>
      <c r="L102" s="76"/>
      <c r="M102" s="76">
        <v>550000</v>
      </c>
    </row>
    <row r="103" spans="1:13" ht="12.75">
      <c r="A103" s="80"/>
      <c r="B103" s="106" t="s">
        <v>149</v>
      </c>
      <c r="C103" s="91">
        <v>2500000</v>
      </c>
      <c r="D103" s="91">
        <v>2300000</v>
      </c>
      <c r="E103" s="92">
        <v>64741.8</v>
      </c>
      <c r="F103" s="70">
        <v>2.8</v>
      </c>
      <c r="G103" s="92">
        <v>0</v>
      </c>
      <c r="H103" s="56"/>
      <c r="I103" s="56"/>
      <c r="J103" s="76"/>
      <c r="K103" s="93">
        <v>64741.8</v>
      </c>
      <c r="L103" s="93">
        <v>0</v>
      </c>
      <c r="M103" s="93">
        <v>2235258.2</v>
      </c>
    </row>
    <row r="104" spans="1:13" ht="12.75">
      <c r="A104" s="80"/>
      <c r="B104" s="80" t="s">
        <v>150</v>
      </c>
      <c r="C104" s="88">
        <v>1000000</v>
      </c>
      <c r="D104" s="88">
        <v>800000</v>
      </c>
      <c r="E104" s="76">
        <v>64741.8</v>
      </c>
      <c r="F104" s="70">
        <v>8.1</v>
      </c>
      <c r="G104" s="76"/>
      <c r="H104" s="56"/>
      <c r="I104" s="56"/>
      <c r="J104" s="76"/>
      <c r="K104" s="76">
        <v>64741.8</v>
      </c>
      <c r="L104" s="76"/>
      <c r="M104" s="76">
        <v>735258.2</v>
      </c>
    </row>
    <row r="105" spans="1:13" ht="12.75">
      <c r="A105" s="80"/>
      <c r="B105" s="80" t="s">
        <v>151</v>
      </c>
      <c r="C105" s="88">
        <v>1000000</v>
      </c>
      <c r="D105" s="88">
        <v>1000000</v>
      </c>
      <c r="E105" s="76"/>
      <c r="F105" s="70">
        <v>0</v>
      </c>
      <c r="G105" s="76"/>
      <c r="H105" s="56"/>
      <c r="I105" s="56"/>
      <c r="J105" s="76"/>
      <c r="K105" s="76"/>
      <c r="L105" s="76"/>
      <c r="M105" s="76">
        <v>1000000</v>
      </c>
    </row>
    <row r="106" spans="1:13" ht="12.75">
      <c r="A106" s="80"/>
      <c r="B106" s="80" t="s">
        <v>152</v>
      </c>
      <c r="C106" s="88">
        <v>500000</v>
      </c>
      <c r="D106" s="88">
        <v>500000</v>
      </c>
      <c r="E106" s="76"/>
      <c r="F106" s="70">
        <v>0</v>
      </c>
      <c r="G106" s="76"/>
      <c r="H106" s="56"/>
      <c r="I106" s="56"/>
      <c r="J106" s="76"/>
      <c r="K106" s="76"/>
      <c r="L106" s="76"/>
      <c r="M106" s="76">
        <v>500000</v>
      </c>
    </row>
    <row r="107" spans="1:13" ht="12.75">
      <c r="A107" s="80"/>
      <c r="B107" s="106" t="s">
        <v>35</v>
      </c>
      <c r="C107" s="91">
        <v>5000000</v>
      </c>
      <c r="D107" s="91">
        <v>2810000</v>
      </c>
      <c r="E107" s="92">
        <v>2285590.2</v>
      </c>
      <c r="F107" s="70">
        <v>81.3</v>
      </c>
      <c r="G107" s="92">
        <v>0</v>
      </c>
      <c r="H107" s="56"/>
      <c r="I107" s="56"/>
      <c r="J107" s="93">
        <v>113280</v>
      </c>
      <c r="K107" s="93">
        <v>379504.6</v>
      </c>
      <c r="L107" s="93">
        <v>1792805.6</v>
      </c>
      <c r="M107" s="93">
        <v>524409.8</v>
      </c>
    </row>
    <row r="108" spans="1:13" ht="12.75">
      <c r="A108" s="80"/>
      <c r="B108" s="106" t="s">
        <v>153</v>
      </c>
      <c r="C108" s="91">
        <v>700000</v>
      </c>
      <c r="D108" s="91">
        <v>1160000</v>
      </c>
      <c r="E108" s="92">
        <v>824254.6</v>
      </c>
      <c r="F108" s="70">
        <v>71.1</v>
      </c>
      <c r="G108" s="92">
        <v>0</v>
      </c>
      <c r="H108" s="56"/>
      <c r="I108" s="56"/>
      <c r="J108" s="76"/>
      <c r="K108" s="93">
        <v>379504.6</v>
      </c>
      <c r="L108" s="93">
        <v>444750</v>
      </c>
      <c r="M108" s="93">
        <v>335745.4</v>
      </c>
    </row>
    <row r="109" spans="1:13" ht="12.75">
      <c r="A109" s="80"/>
      <c r="B109" s="80" t="s">
        <v>154</v>
      </c>
      <c r="C109" s="88">
        <v>200000</v>
      </c>
      <c r="D109" s="88">
        <v>200000</v>
      </c>
      <c r="E109" s="76">
        <v>24750</v>
      </c>
      <c r="F109" s="70">
        <v>12.4</v>
      </c>
      <c r="G109" s="76"/>
      <c r="H109" s="56"/>
      <c r="I109" s="56"/>
      <c r="J109" s="76"/>
      <c r="K109" s="76"/>
      <c r="L109" s="76">
        <v>24750</v>
      </c>
      <c r="M109" s="76">
        <v>175250</v>
      </c>
    </row>
    <row r="110" spans="1:13" ht="12.75">
      <c r="A110" s="80"/>
      <c r="B110" s="80" t="s">
        <v>155</v>
      </c>
      <c r="C110" s="88">
        <v>500000</v>
      </c>
      <c r="D110" s="88">
        <v>400000</v>
      </c>
      <c r="E110" s="76">
        <v>239504.6</v>
      </c>
      <c r="F110" s="70">
        <v>59.9</v>
      </c>
      <c r="G110" s="76"/>
      <c r="H110" s="56"/>
      <c r="I110" s="56"/>
      <c r="J110" s="76"/>
      <c r="K110" s="76">
        <v>239504.6</v>
      </c>
      <c r="L110" s="76"/>
      <c r="M110" s="76">
        <v>160495.4</v>
      </c>
    </row>
    <row r="111" spans="1:13" ht="12.75">
      <c r="A111" s="80"/>
      <c r="B111" s="80" t="s">
        <v>156</v>
      </c>
      <c r="C111" s="88"/>
      <c r="D111" s="88">
        <v>560000</v>
      </c>
      <c r="E111" s="76">
        <v>560000</v>
      </c>
      <c r="F111" s="70">
        <v>100</v>
      </c>
      <c r="G111" s="76"/>
      <c r="H111" s="56"/>
      <c r="I111" s="56"/>
      <c r="J111" s="76"/>
      <c r="K111" s="76">
        <v>140000</v>
      </c>
      <c r="L111" s="76">
        <v>420000</v>
      </c>
      <c r="M111" s="76">
        <v>0</v>
      </c>
    </row>
    <row r="112" spans="1:13" ht="12.75">
      <c r="A112" s="80"/>
      <c r="B112" s="106" t="s">
        <v>157</v>
      </c>
      <c r="C112" s="91">
        <v>4300000</v>
      </c>
      <c r="D112" s="91">
        <v>1650000</v>
      </c>
      <c r="E112" s="92">
        <v>1461335.6</v>
      </c>
      <c r="F112" s="70">
        <v>88.6</v>
      </c>
      <c r="G112" s="92">
        <v>0</v>
      </c>
      <c r="H112" s="56"/>
      <c r="I112" s="56"/>
      <c r="J112" s="93">
        <v>113280</v>
      </c>
      <c r="K112" s="93"/>
      <c r="L112" s="93">
        <v>1348055.6</v>
      </c>
      <c r="M112" s="93">
        <v>188664.4</v>
      </c>
    </row>
    <row r="113" spans="1:14" ht="12.75">
      <c r="A113" s="80"/>
      <c r="B113" s="80" t="s">
        <v>158</v>
      </c>
      <c r="C113" s="88">
        <v>2000000</v>
      </c>
      <c r="D113" s="88">
        <v>1600000</v>
      </c>
      <c r="E113" s="76">
        <v>1461335.6</v>
      </c>
      <c r="F113" s="70">
        <v>91.3</v>
      </c>
      <c r="G113" s="76"/>
      <c r="H113" s="56"/>
      <c r="I113" s="56"/>
      <c r="J113" s="76">
        <v>113280</v>
      </c>
      <c r="K113" s="76"/>
      <c r="L113" s="76">
        <v>1348055.6</v>
      </c>
      <c r="M113" s="76">
        <v>138664.4</v>
      </c>
      <c r="N113" s="55"/>
    </row>
    <row r="114" spans="1:13" ht="12.75">
      <c r="A114" s="80"/>
      <c r="B114" s="80" t="s">
        <v>159</v>
      </c>
      <c r="C114" s="88">
        <v>300000</v>
      </c>
      <c r="D114" s="88">
        <v>50000</v>
      </c>
      <c r="E114" s="76"/>
      <c r="F114" s="70">
        <v>0</v>
      </c>
      <c r="G114" s="76"/>
      <c r="H114" s="56"/>
      <c r="I114" s="56"/>
      <c r="J114" s="76"/>
      <c r="K114" s="76"/>
      <c r="L114" s="76"/>
      <c r="M114" s="76">
        <v>50000</v>
      </c>
    </row>
    <row r="115" spans="1:13" ht="12.75">
      <c r="A115" s="80"/>
      <c r="B115" s="106" t="s">
        <v>160</v>
      </c>
      <c r="C115" s="91">
        <v>7550000</v>
      </c>
      <c r="D115" s="91">
        <v>4712000</v>
      </c>
      <c r="E115" s="92">
        <v>1166008.88</v>
      </c>
      <c r="F115" s="70">
        <v>24.7</v>
      </c>
      <c r="G115" s="92">
        <v>13745.35</v>
      </c>
      <c r="H115" s="92">
        <v>13745.35</v>
      </c>
      <c r="I115" s="92">
        <v>13745.35</v>
      </c>
      <c r="J115" s="76"/>
      <c r="K115" s="93">
        <v>436173.55</v>
      </c>
      <c r="L115" s="93">
        <v>199086.93</v>
      </c>
      <c r="M115" s="93">
        <v>3545991.12</v>
      </c>
    </row>
    <row r="116" spans="1:13" ht="12.75">
      <c r="A116" s="80"/>
      <c r="B116" s="106" t="s">
        <v>161</v>
      </c>
      <c r="C116" s="91">
        <v>7100000</v>
      </c>
      <c r="D116" s="91">
        <v>4337000</v>
      </c>
      <c r="E116" s="92">
        <v>1083536.78</v>
      </c>
      <c r="F116" s="70">
        <v>25</v>
      </c>
      <c r="G116" s="92">
        <v>0</v>
      </c>
      <c r="H116" s="56"/>
      <c r="I116" s="56"/>
      <c r="J116" s="93">
        <v>475767</v>
      </c>
      <c r="K116" s="93">
        <v>422428.2</v>
      </c>
      <c r="L116" s="93">
        <v>185341.58</v>
      </c>
      <c r="M116" s="93">
        <v>3253463.22</v>
      </c>
    </row>
    <row r="117" spans="1:13" ht="22.5">
      <c r="A117" s="80"/>
      <c r="B117" s="111" t="s">
        <v>162</v>
      </c>
      <c r="C117" s="88">
        <v>4000000</v>
      </c>
      <c r="D117" s="88">
        <v>3000000</v>
      </c>
      <c r="E117" s="76">
        <v>792088.58</v>
      </c>
      <c r="F117" s="70">
        <v>26.4</v>
      </c>
      <c r="G117" s="76"/>
      <c r="H117" s="56"/>
      <c r="I117" s="56"/>
      <c r="J117" s="76">
        <v>438715</v>
      </c>
      <c r="K117" s="76">
        <v>168032</v>
      </c>
      <c r="L117" s="76">
        <v>185341.58</v>
      </c>
      <c r="M117" s="76">
        <v>2207911.42</v>
      </c>
    </row>
    <row r="118" spans="1:13" ht="45">
      <c r="A118" s="80"/>
      <c r="B118" s="111" t="s">
        <v>163</v>
      </c>
      <c r="C118" s="88">
        <v>2600000</v>
      </c>
      <c r="D118" s="88">
        <v>1300000</v>
      </c>
      <c r="E118" s="76">
        <v>254396.2</v>
      </c>
      <c r="F118" s="70">
        <v>19.6</v>
      </c>
      <c r="G118" s="76"/>
      <c r="H118" s="56"/>
      <c r="I118" s="56"/>
      <c r="J118" s="76"/>
      <c r="K118" s="76">
        <v>254396.2</v>
      </c>
      <c r="L118" s="76"/>
      <c r="M118" s="76">
        <v>1045603.8</v>
      </c>
    </row>
    <row r="119" spans="1:13" ht="12.75">
      <c r="A119" s="80"/>
      <c r="B119" s="80" t="s">
        <v>164</v>
      </c>
      <c r="C119" s="88">
        <v>500000</v>
      </c>
      <c r="D119" s="88">
        <v>37000</v>
      </c>
      <c r="E119" s="76">
        <v>37052</v>
      </c>
      <c r="F119" s="70">
        <v>100.1</v>
      </c>
      <c r="G119" s="76"/>
      <c r="H119" s="56"/>
      <c r="I119" s="56"/>
      <c r="J119" s="76">
        <v>37052</v>
      </c>
      <c r="K119" s="76"/>
      <c r="L119" s="76"/>
      <c r="M119" s="76">
        <v>-52</v>
      </c>
    </row>
    <row r="120" spans="1:13" ht="12.75">
      <c r="A120" s="80"/>
      <c r="B120" s="106" t="s">
        <v>165</v>
      </c>
      <c r="C120" s="91">
        <v>450000</v>
      </c>
      <c r="D120" s="91">
        <v>375000</v>
      </c>
      <c r="E120" s="92">
        <v>82472.1</v>
      </c>
      <c r="F120" s="75">
        <v>22</v>
      </c>
      <c r="G120" s="92">
        <v>13745.35</v>
      </c>
      <c r="H120" s="92">
        <v>13745.35</v>
      </c>
      <c r="I120" s="92">
        <v>13745.35</v>
      </c>
      <c r="J120" s="92">
        <v>13745.35</v>
      </c>
      <c r="K120" s="92">
        <v>13745.35</v>
      </c>
      <c r="L120" s="92">
        <v>13745.35</v>
      </c>
      <c r="M120" s="93">
        <v>292527.9</v>
      </c>
    </row>
    <row r="121" spans="1:13" ht="22.5">
      <c r="A121" s="80"/>
      <c r="B121" s="111" t="s">
        <v>166</v>
      </c>
      <c r="C121" s="88">
        <v>150000</v>
      </c>
      <c r="D121" s="88">
        <v>150000</v>
      </c>
      <c r="E121" s="76"/>
      <c r="F121" s="70">
        <v>0</v>
      </c>
      <c r="G121" s="76"/>
      <c r="H121" s="56"/>
      <c r="I121" s="56"/>
      <c r="J121" s="76"/>
      <c r="K121" s="76"/>
      <c r="L121" s="76"/>
      <c r="M121" s="76">
        <v>150000</v>
      </c>
    </row>
    <row r="122" spans="1:13" ht="33.75">
      <c r="A122" s="80"/>
      <c r="B122" s="111" t="s">
        <v>167</v>
      </c>
      <c r="C122" s="88">
        <v>135000</v>
      </c>
      <c r="D122" s="88">
        <v>60000</v>
      </c>
      <c r="E122" s="76"/>
      <c r="F122" s="70">
        <v>0</v>
      </c>
      <c r="G122" s="76"/>
      <c r="H122" s="56"/>
      <c r="I122" s="56"/>
      <c r="J122" s="76"/>
      <c r="K122" s="76"/>
      <c r="L122" s="76"/>
      <c r="M122" s="76">
        <v>60000</v>
      </c>
    </row>
    <row r="123" spans="1:13" ht="12.75">
      <c r="A123" s="57"/>
      <c r="B123" s="80" t="s">
        <v>168</v>
      </c>
      <c r="C123" s="88">
        <v>165000</v>
      </c>
      <c r="D123" s="88">
        <v>165000</v>
      </c>
      <c r="E123" s="76">
        <v>82472.1</v>
      </c>
      <c r="F123" s="70">
        <v>50</v>
      </c>
      <c r="G123" s="76">
        <v>13745.35</v>
      </c>
      <c r="H123" s="76">
        <v>13745.35</v>
      </c>
      <c r="I123" s="89">
        <v>13745.35</v>
      </c>
      <c r="J123" s="76">
        <v>13745.35</v>
      </c>
      <c r="K123" s="76">
        <v>13745.35</v>
      </c>
      <c r="L123" s="76">
        <v>13745.35</v>
      </c>
      <c r="M123" s="76">
        <v>82527.9</v>
      </c>
    </row>
    <row r="124" spans="1:13" ht="22.5">
      <c r="A124" s="80"/>
      <c r="B124" s="112" t="s">
        <v>169</v>
      </c>
      <c r="C124" s="81">
        <v>5000000</v>
      </c>
      <c r="D124" s="81">
        <v>2000000</v>
      </c>
      <c r="E124" s="82">
        <v>486000</v>
      </c>
      <c r="F124" s="83">
        <v>24.3</v>
      </c>
      <c r="G124" s="82">
        <v>0</v>
      </c>
      <c r="H124" s="82">
        <v>0</v>
      </c>
      <c r="I124" s="82">
        <v>0</v>
      </c>
      <c r="J124" s="113"/>
      <c r="K124" s="82">
        <v>486000</v>
      </c>
      <c r="L124" s="82"/>
      <c r="M124" s="99">
        <v>1514000</v>
      </c>
    </row>
    <row r="125" spans="1:13" ht="12.75">
      <c r="A125" s="80"/>
      <c r="B125" s="114" t="s">
        <v>170</v>
      </c>
      <c r="C125" s="88">
        <v>5000000</v>
      </c>
      <c r="D125" s="88">
        <v>2000000</v>
      </c>
      <c r="E125" s="89">
        <v>486000</v>
      </c>
      <c r="F125" s="70">
        <v>24.3</v>
      </c>
      <c r="G125" s="89">
        <v>0</v>
      </c>
      <c r="H125" s="56"/>
      <c r="I125" s="56"/>
      <c r="J125" s="56"/>
      <c r="K125" s="76">
        <v>486000</v>
      </c>
      <c r="L125" s="76"/>
      <c r="M125" s="76">
        <v>1514000</v>
      </c>
    </row>
    <row r="126" spans="1:13" ht="22.5">
      <c r="A126" s="80"/>
      <c r="B126" s="115" t="s">
        <v>171</v>
      </c>
      <c r="C126" s="88">
        <v>5000000</v>
      </c>
      <c r="D126" s="88">
        <v>2000000</v>
      </c>
      <c r="E126" s="76">
        <v>486000</v>
      </c>
      <c r="F126" s="70">
        <v>24.3</v>
      </c>
      <c r="G126" s="76"/>
      <c r="H126" s="56"/>
      <c r="I126" s="56"/>
      <c r="J126" s="56"/>
      <c r="K126" s="76">
        <v>486000</v>
      </c>
      <c r="L126" s="76"/>
      <c r="M126" s="76">
        <v>1514000</v>
      </c>
    </row>
    <row r="127" spans="1:13" ht="12.75">
      <c r="A127" s="80"/>
      <c r="B127" s="105" t="s">
        <v>172</v>
      </c>
      <c r="C127" s="63">
        <v>178398000</v>
      </c>
      <c r="D127" s="63">
        <v>162760879</v>
      </c>
      <c r="E127" s="64">
        <v>56382451.13</v>
      </c>
      <c r="F127" s="83">
        <v>34.6</v>
      </c>
      <c r="G127" s="64">
        <v>9429314.72</v>
      </c>
      <c r="H127" s="64">
        <v>8625511.88</v>
      </c>
      <c r="I127" s="64">
        <v>4859767.47</v>
      </c>
      <c r="J127" s="64">
        <v>7590663.98</v>
      </c>
      <c r="K127" s="64">
        <v>12689373.36</v>
      </c>
      <c r="L127" s="64">
        <v>12871819.72</v>
      </c>
      <c r="M127" s="64">
        <v>106312977.87</v>
      </c>
    </row>
    <row r="128" spans="1:14" ht="12.75">
      <c r="A128" s="80"/>
      <c r="B128" s="116" t="s">
        <v>173</v>
      </c>
      <c r="C128" s="117"/>
      <c r="D128" s="91">
        <v>93500</v>
      </c>
      <c r="E128" s="92">
        <v>28050</v>
      </c>
      <c r="F128" s="75">
        <v>30</v>
      </c>
      <c r="G128" s="118"/>
      <c r="H128" s="118"/>
      <c r="I128" s="118"/>
      <c r="J128" s="118"/>
      <c r="K128" s="118"/>
      <c r="L128" s="92">
        <v>28050</v>
      </c>
      <c r="M128" s="118"/>
      <c r="N128" s="67"/>
    </row>
    <row r="129" spans="1:13" ht="12.75">
      <c r="A129" s="80"/>
      <c r="B129" s="109" t="s">
        <v>174</v>
      </c>
      <c r="C129" s="117"/>
      <c r="D129" s="88">
        <v>93500</v>
      </c>
      <c r="E129" s="89">
        <v>28050</v>
      </c>
      <c r="F129" s="70">
        <v>30</v>
      </c>
      <c r="G129" s="118"/>
      <c r="H129" s="118"/>
      <c r="I129" s="118"/>
      <c r="J129" s="118"/>
      <c r="K129" s="118"/>
      <c r="L129" s="89">
        <v>28050</v>
      </c>
      <c r="M129" s="118"/>
    </row>
    <row r="130" spans="1:13" ht="12.75">
      <c r="A130" s="80"/>
      <c r="B130" s="116" t="s">
        <v>175</v>
      </c>
      <c r="C130" s="86">
        <v>3900000</v>
      </c>
      <c r="D130" s="86">
        <v>2600000</v>
      </c>
      <c r="E130" s="87">
        <v>254840.39</v>
      </c>
      <c r="F130" s="75">
        <v>9.8</v>
      </c>
      <c r="G130" s="87">
        <v>47299.24</v>
      </c>
      <c r="H130" s="87">
        <v>30231.17</v>
      </c>
      <c r="I130" s="87">
        <v>51252.72</v>
      </c>
      <c r="J130" s="87">
        <v>29159.44</v>
      </c>
      <c r="K130" s="87">
        <v>78501.22</v>
      </c>
      <c r="L130" s="87">
        <v>18396.6</v>
      </c>
      <c r="M130" s="93">
        <v>2345159.61</v>
      </c>
    </row>
    <row r="131" spans="1:13" ht="12.75">
      <c r="A131" s="80"/>
      <c r="B131" s="80" t="s">
        <v>176</v>
      </c>
      <c r="C131" s="119">
        <v>1300000</v>
      </c>
      <c r="D131" s="119">
        <v>1000000</v>
      </c>
      <c r="E131" s="76">
        <v>186510.39</v>
      </c>
      <c r="F131" s="70">
        <v>18.7</v>
      </c>
      <c r="G131" s="76">
        <v>19499.24</v>
      </c>
      <c r="H131" s="76">
        <v>30231.17</v>
      </c>
      <c r="I131" s="76">
        <v>51252.72</v>
      </c>
      <c r="J131" s="76">
        <v>16949.44</v>
      </c>
      <c r="K131" s="76">
        <v>50181.22</v>
      </c>
      <c r="L131" s="76">
        <v>18396.6</v>
      </c>
      <c r="M131" s="76">
        <v>813489.61</v>
      </c>
    </row>
    <row r="132" spans="1:13" ht="12.75">
      <c r="A132" s="80"/>
      <c r="B132" s="109" t="s">
        <v>86</v>
      </c>
      <c r="C132" s="119">
        <v>100000</v>
      </c>
      <c r="D132" s="119">
        <v>50000</v>
      </c>
      <c r="E132" s="76">
        <v>28800</v>
      </c>
      <c r="F132" s="70">
        <v>57.6</v>
      </c>
      <c r="G132" s="76">
        <v>27800</v>
      </c>
      <c r="H132" s="76"/>
      <c r="I132" s="76"/>
      <c r="J132" s="76">
        <v>1000</v>
      </c>
      <c r="K132" s="76"/>
      <c r="L132" s="76"/>
      <c r="M132" s="76">
        <v>21200</v>
      </c>
    </row>
    <row r="133" spans="1:13" ht="22.5">
      <c r="A133" s="80"/>
      <c r="B133" s="111" t="s">
        <v>177</v>
      </c>
      <c r="C133" s="119">
        <v>500000</v>
      </c>
      <c r="D133" s="119">
        <v>400000</v>
      </c>
      <c r="E133" s="76">
        <v>11210</v>
      </c>
      <c r="F133" s="70">
        <v>2.8</v>
      </c>
      <c r="G133" s="76"/>
      <c r="H133" s="76"/>
      <c r="I133" s="76"/>
      <c r="J133" s="76">
        <v>11210</v>
      </c>
      <c r="K133" s="76"/>
      <c r="L133" s="76"/>
      <c r="M133" s="76">
        <v>388790</v>
      </c>
    </row>
    <row r="134" spans="1:13" ht="12.75">
      <c r="A134" s="80"/>
      <c r="B134" s="80" t="s">
        <v>178</v>
      </c>
      <c r="C134" s="119">
        <v>1500000</v>
      </c>
      <c r="D134" s="119">
        <v>700000</v>
      </c>
      <c r="E134" s="76"/>
      <c r="F134" s="70">
        <v>0</v>
      </c>
      <c r="G134" s="76"/>
      <c r="H134" s="76"/>
      <c r="I134" s="76"/>
      <c r="J134" s="76"/>
      <c r="K134" s="76"/>
      <c r="L134" s="76"/>
      <c r="M134" s="76">
        <v>700000</v>
      </c>
    </row>
    <row r="135" spans="1:13" ht="12.75">
      <c r="A135" s="80"/>
      <c r="B135" s="80" t="s">
        <v>179</v>
      </c>
      <c r="C135" s="119">
        <v>500000</v>
      </c>
      <c r="D135" s="119">
        <v>450000</v>
      </c>
      <c r="E135" s="76">
        <v>28320</v>
      </c>
      <c r="F135" s="70">
        <v>6.3</v>
      </c>
      <c r="G135" s="76"/>
      <c r="H135" s="76"/>
      <c r="I135" s="76"/>
      <c r="J135" s="76"/>
      <c r="K135" s="76">
        <v>28320</v>
      </c>
      <c r="L135" s="76"/>
      <c r="M135" s="76">
        <v>421680</v>
      </c>
    </row>
    <row r="136" spans="1:13" ht="12.75">
      <c r="A136" s="80"/>
      <c r="B136" s="120" t="s">
        <v>66</v>
      </c>
      <c r="C136" s="91">
        <v>8900000</v>
      </c>
      <c r="D136" s="91">
        <v>4800000</v>
      </c>
      <c r="E136" s="92">
        <v>2851797.55</v>
      </c>
      <c r="F136" s="75">
        <v>59.4</v>
      </c>
      <c r="G136" s="92">
        <v>279275.72</v>
      </c>
      <c r="H136" s="92">
        <v>386393.04</v>
      </c>
      <c r="I136" s="92">
        <v>1889769.09</v>
      </c>
      <c r="J136" s="92">
        <v>103531.44</v>
      </c>
      <c r="K136" s="92">
        <v>110221.5</v>
      </c>
      <c r="L136" s="92">
        <v>82606.76</v>
      </c>
      <c r="M136" s="93">
        <v>1948202.45</v>
      </c>
    </row>
    <row r="137" spans="1:13" ht="12.75">
      <c r="A137" s="80"/>
      <c r="B137" s="120" t="s">
        <v>180</v>
      </c>
      <c r="C137" s="91">
        <v>8900000</v>
      </c>
      <c r="D137" s="91">
        <v>4800000</v>
      </c>
      <c r="E137" s="92">
        <v>2851797.55</v>
      </c>
      <c r="F137" s="70">
        <v>59.4</v>
      </c>
      <c r="G137" s="92">
        <v>279275.72</v>
      </c>
      <c r="H137" s="92">
        <v>386393.04</v>
      </c>
      <c r="I137" s="92">
        <v>1889769.09</v>
      </c>
      <c r="J137" s="92">
        <v>103531.44</v>
      </c>
      <c r="K137" s="92">
        <v>110221.5</v>
      </c>
      <c r="L137" s="92">
        <v>82606.76</v>
      </c>
      <c r="M137" s="93">
        <v>1948202.45</v>
      </c>
    </row>
    <row r="138" spans="1:13" ht="12.75">
      <c r="A138" s="80"/>
      <c r="B138" s="108" t="s">
        <v>181</v>
      </c>
      <c r="C138" s="119">
        <v>2900000</v>
      </c>
      <c r="D138" s="119">
        <v>1500000</v>
      </c>
      <c r="E138" s="76">
        <v>646912.92</v>
      </c>
      <c r="F138" s="70">
        <v>43.1</v>
      </c>
      <c r="G138" s="76">
        <v>97504.53</v>
      </c>
      <c r="H138" s="76">
        <v>176749.45</v>
      </c>
      <c r="I138" s="76">
        <v>204027.26</v>
      </c>
      <c r="J138" s="76">
        <v>92401.24</v>
      </c>
      <c r="K138" s="76">
        <v>18127.5</v>
      </c>
      <c r="L138" s="76">
        <v>58102.94</v>
      </c>
      <c r="M138" s="76">
        <v>853087.08</v>
      </c>
    </row>
    <row r="139" spans="1:13" ht="12.75">
      <c r="A139" s="80"/>
      <c r="B139" s="80" t="s">
        <v>182</v>
      </c>
      <c r="C139" s="119">
        <v>3000000</v>
      </c>
      <c r="D139" s="119">
        <v>1600000</v>
      </c>
      <c r="E139" s="76">
        <v>1574723</v>
      </c>
      <c r="F139" s="70">
        <v>98.4</v>
      </c>
      <c r="G139" s="76"/>
      <c r="H139" s="76">
        <v>3911.3</v>
      </c>
      <c r="I139" s="76">
        <v>1570811.7</v>
      </c>
      <c r="J139" s="76"/>
      <c r="K139" s="76"/>
      <c r="L139" s="76"/>
      <c r="M139" s="76">
        <v>25277</v>
      </c>
    </row>
    <row r="140" spans="1:13" ht="12.75">
      <c r="A140" s="80"/>
      <c r="B140" s="80" t="s">
        <v>183</v>
      </c>
      <c r="C140" s="119">
        <v>3000000</v>
      </c>
      <c r="D140" s="119">
        <v>1700000</v>
      </c>
      <c r="E140" s="76">
        <v>630161.63</v>
      </c>
      <c r="F140" s="70">
        <v>37.1</v>
      </c>
      <c r="G140" s="76">
        <v>181771.19</v>
      </c>
      <c r="H140" s="76">
        <v>205732.29</v>
      </c>
      <c r="I140" s="76">
        <v>114930.13</v>
      </c>
      <c r="J140" s="76">
        <v>11130.2</v>
      </c>
      <c r="K140" s="76">
        <v>92094</v>
      </c>
      <c r="L140" s="76">
        <v>24503.82</v>
      </c>
      <c r="M140" s="76">
        <v>1069838.37</v>
      </c>
    </row>
    <row r="141" spans="1:13" ht="12.75">
      <c r="A141" s="80"/>
      <c r="B141" s="116" t="s">
        <v>184</v>
      </c>
      <c r="C141" s="91">
        <v>73970000</v>
      </c>
      <c r="D141" s="91">
        <v>51027571</v>
      </c>
      <c r="E141" s="92">
        <v>6699073.51</v>
      </c>
      <c r="F141" s="75">
        <v>13.1</v>
      </c>
      <c r="G141" s="92">
        <v>1408423.76</v>
      </c>
      <c r="H141" s="92">
        <v>518210.77</v>
      </c>
      <c r="I141" s="92">
        <v>1049174.26</v>
      </c>
      <c r="J141" s="92">
        <v>131725.6</v>
      </c>
      <c r="K141" s="92">
        <v>2709139.18</v>
      </c>
      <c r="L141" s="92">
        <v>566399.94</v>
      </c>
      <c r="M141" s="93">
        <v>44328497.49</v>
      </c>
    </row>
    <row r="142" spans="1:13" ht="12.75">
      <c r="A142" s="80"/>
      <c r="B142" s="116" t="s">
        <v>185</v>
      </c>
      <c r="C142" s="91">
        <v>19374000</v>
      </c>
      <c r="D142" s="91">
        <v>19546000</v>
      </c>
      <c r="E142" s="92">
        <v>1817236.58</v>
      </c>
      <c r="F142" s="70">
        <v>9.3</v>
      </c>
      <c r="G142" s="92">
        <v>40508.3</v>
      </c>
      <c r="H142" s="92">
        <v>384842.17</v>
      </c>
      <c r="I142" s="92">
        <v>1049715.21</v>
      </c>
      <c r="J142" s="92">
        <v>119185.6</v>
      </c>
      <c r="K142" s="92">
        <v>183436.9</v>
      </c>
      <c r="L142" s="92">
        <v>39548.4</v>
      </c>
      <c r="M142" s="93">
        <v>17728763.42</v>
      </c>
    </row>
    <row r="143" spans="1:13" ht="12.75">
      <c r="A143" s="80"/>
      <c r="B143" s="111" t="s">
        <v>186</v>
      </c>
      <c r="C143" s="88">
        <v>200000</v>
      </c>
      <c r="D143" s="88">
        <v>100000</v>
      </c>
      <c r="E143" s="76">
        <v>98608.3</v>
      </c>
      <c r="F143" s="70">
        <v>98.6</v>
      </c>
      <c r="G143" s="76">
        <v>40508.3</v>
      </c>
      <c r="H143" s="76"/>
      <c r="I143" s="76"/>
      <c r="J143" s="76">
        <v>74538.6</v>
      </c>
      <c r="K143" s="76">
        <v>-55987</v>
      </c>
      <c r="L143" s="76">
        <v>39548.4</v>
      </c>
      <c r="M143" s="76">
        <v>1391.6999999999825</v>
      </c>
    </row>
    <row r="144" spans="1:13" ht="12.75">
      <c r="A144" s="80"/>
      <c r="B144" s="80" t="s">
        <v>187</v>
      </c>
      <c r="C144" s="88">
        <v>700000</v>
      </c>
      <c r="D144" s="88">
        <v>690000</v>
      </c>
      <c r="E144" s="76">
        <v>690000</v>
      </c>
      <c r="F144" s="70">
        <v>100</v>
      </c>
      <c r="G144" s="76"/>
      <c r="H144" s="76"/>
      <c r="I144" s="76">
        <v>690000</v>
      </c>
      <c r="J144" s="76"/>
      <c r="K144" s="76"/>
      <c r="L144" s="76"/>
      <c r="M144" s="76">
        <v>0</v>
      </c>
    </row>
    <row r="145" spans="1:13" ht="12.75">
      <c r="A145" s="80"/>
      <c r="B145" s="80" t="s">
        <v>188</v>
      </c>
      <c r="C145" s="88">
        <v>300000</v>
      </c>
      <c r="D145" s="88">
        <v>270000</v>
      </c>
      <c r="E145" s="76">
        <v>270381.45</v>
      </c>
      <c r="F145" s="70">
        <v>100.1</v>
      </c>
      <c r="G145" s="76"/>
      <c r="H145" s="76"/>
      <c r="I145" s="76">
        <v>96135.45</v>
      </c>
      <c r="J145" s="76">
        <v>44647</v>
      </c>
      <c r="K145" s="76">
        <v>129599</v>
      </c>
      <c r="L145" s="76"/>
      <c r="M145" s="76">
        <v>-381.45000000001164</v>
      </c>
    </row>
    <row r="146" spans="1:13" ht="12.75">
      <c r="A146" s="80"/>
      <c r="B146" s="111" t="s">
        <v>189</v>
      </c>
      <c r="C146" s="88">
        <v>100000</v>
      </c>
      <c r="D146" s="88">
        <v>50000</v>
      </c>
      <c r="E146" s="76"/>
      <c r="F146" s="70">
        <v>0</v>
      </c>
      <c r="G146" s="76"/>
      <c r="H146" s="76"/>
      <c r="I146" s="76"/>
      <c r="J146" s="76"/>
      <c r="K146" s="76"/>
      <c r="L146" s="76"/>
      <c r="M146" s="76">
        <v>50000</v>
      </c>
    </row>
    <row r="147" spans="1:13" ht="12.75">
      <c r="A147" s="80"/>
      <c r="B147" s="111" t="s">
        <v>190</v>
      </c>
      <c r="C147" s="88">
        <v>2700000</v>
      </c>
      <c r="D147" s="88">
        <v>2700000</v>
      </c>
      <c r="E147" s="76">
        <v>22420</v>
      </c>
      <c r="F147" s="70">
        <v>0.8</v>
      </c>
      <c r="G147" s="76"/>
      <c r="H147" s="76">
        <v>22420</v>
      </c>
      <c r="I147" s="76"/>
      <c r="J147" s="76"/>
      <c r="K147" s="76"/>
      <c r="L147" s="76"/>
      <c r="M147" s="76">
        <v>2677580</v>
      </c>
    </row>
    <row r="148" spans="1:13" ht="22.5">
      <c r="A148" s="80"/>
      <c r="B148" s="111" t="s">
        <v>191</v>
      </c>
      <c r="C148" s="88">
        <v>374000</v>
      </c>
      <c r="D148" s="88">
        <v>736000</v>
      </c>
      <c r="E148" s="76">
        <v>735826.83</v>
      </c>
      <c r="F148" s="70">
        <v>100</v>
      </c>
      <c r="G148" s="76"/>
      <c r="H148" s="76">
        <v>362422.17</v>
      </c>
      <c r="I148" s="76">
        <v>263579.76</v>
      </c>
      <c r="J148" s="76"/>
      <c r="K148" s="76">
        <v>109824.9</v>
      </c>
      <c r="L148" s="76"/>
      <c r="M148" s="76">
        <v>173.1700000000419</v>
      </c>
    </row>
    <row r="149" spans="1:13" ht="12.75">
      <c r="A149" s="80"/>
      <c r="B149" s="94" t="s">
        <v>192</v>
      </c>
      <c r="C149" s="91">
        <v>25000000</v>
      </c>
      <c r="D149" s="91">
        <v>5000000</v>
      </c>
      <c r="E149" s="92">
        <v>0</v>
      </c>
      <c r="F149" s="70">
        <v>0</v>
      </c>
      <c r="G149" s="92">
        <v>0</v>
      </c>
      <c r="H149" s="56"/>
      <c r="I149" s="76"/>
      <c r="J149" s="76"/>
      <c r="K149" s="76"/>
      <c r="L149" s="76"/>
      <c r="M149" s="93">
        <v>5000000</v>
      </c>
    </row>
    <row r="150" spans="1:13" ht="22.5">
      <c r="A150" s="80"/>
      <c r="B150" s="111" t="s">
        <v>193</v>
      </c>
      <c r="C150" s="88">
        <v>25000000</v>
      </c>
      <c r="D150" s="88">
        <v>5000000</v>
      </c>
      <c r="E150" s="76"/>
      <c r="F150" s="70">
        <v>0</v>
      </c>
      <c r="G150" s="76"/>
      <c r="H150" s="56"/>
      <c r="I150" s="56"/>
      <c r="J150" s="76"/>
      <c r="K150" s="76"/>
      <c r="L150" s="76"/>
      <c r="M150" s="76">
        <v>5000000</v>
      </c>
    </row>
    <row r="151" spans="1:13" ht="12.75">
      <c r="A151" s="80"/>
      <c r="B151" s="94" t="s">
        <v>90</v>
      </c>
      <c r="C151" s="91">
        <v>200000</v>
      </c>
      <c r="D151" s="91">
        <v>200000</v>
      </c>
      <c r="E151" s="92">
        <v>32060</v>
      </c>
      <c r="F151" s="70">
        <v>16</v>
      </c>
      <c r="G151" s="92">
        <v>0</v>
      </c>
      <c r="H151" s="92">
        <v>200</v>
      </c>
      <c r="I151" s="56"/>
      <c r="J151" s="93">
        <v>11210</v>
      </c>
      <c r="K151" s="93"/>
      <c r="L151" s="93">
        <v>20650</v>
      </c>
      <c r="M151" s="93">
        <v>167940</v>
      </c>
    </row>
    <row r="152" spans="1:13" ht="22.5">
      <c r="A152" s="80"/>
      <c r="B152" s="102" t="s">
        <v>194</v>
      </c>
      <c r="C152" s="119">
        <v>200000</v>
      </c>
      <c r="D152" s="119">
        <v>200000</v>
      </c>
      <c r="E152" s="76">
        <v>32060</v>
      </c>
      <c r="F152" s="70">
        <v>16</v>
      </c>
      <c r="G152" s="76"/>
      <c r="H152" s="76">
        <v>200</v>
      </c>
      <c r="I152" s="56"/>
      <c r="J152" s="76">
        <v>11210</v>
      </c>
      <c r="K152" s="76"/>
      <c r="L152" s="76">
        <v>20650</v>
      </c>
      <c r="M152" s="76">
        <v>167940</v>
      </c>
    </row>
    <row r="153" spans="1:13" ht="12.75">
      <c r="A153" s="80"/>
      <c r="B153" s="94" t="s">
        <v>195</v>
      </c>
      <c r="C153" s="91">
        <v>200000</v>
      </c>
      <c r="D153" s="91">
        <v>200000</v>
      </c>
      <c r="E153" s="92">
        <v>515986</v>
      </c>
      <c r="F153" s="70">
        <v>258</v>
      </c>
      <c r="G153" s="92">
        <v>138000</v>
      </c>
      <c r="H153" s="92">
        <v>97236</v>
      </c>
      <c r="I153" s="56"/>
      <c r="J153" s="93">
        <v>-35250</v>
      </c>
      <c r="K153" s="93"/>
      <c r="L153" s="93"/>
      <c r="M153" s="93">
        <v>-315986</v>
      </c>
    </row>
    <row r="154" spans="1:14" ht="33.75">
      <c r="A154" s="80"/>
      <c r="B154" s="111" t="s">
        <v>196</v>
      </c>
      <c r="C154" s="88">
        <v>200000</v>
      </c>
      <c r="D154" s="88">
        <v>200000</v>
      </c>
      <c r="E154" s="76">
        <v>515986</v>
      </c>
      <c r="F154" s="70">
        <v>258</v>
      </c>
      <c r="G154" s="76">
        <v>138000</v>
      </c>
      <c r="H154" s="76">
        <v>97236</v>
      </c>
      <c r="I154" s="56"/>
      <c r="J154" s="76">
        <v>-35250</v>
      </c>
      <c r="K154" s="76"/>
      <c r="L154" s="76"/>
      <c r="M154" s="76">
        <v>-315986</v>
      </c>
      <c r="N154" s="121" t="s">
        <v>256</v>
      </c>
    </row>
    <row r="155" spans="1:13" ht="12.75">
      <c r="A155" s="80"/>
      <c r="B155" s="94" t="s">
        <v>197</v>
      </c>
      <c r="C155" s="91">
        <v>1250000</v>
      </c>
      <c r="D155" s="91">
        <v>750000</v>
      </c>
      <c r="E155" s="92">
        <v>144471.41</v>
      </c>
      <c r="F155" s="70">
        <v>19.3</v>
      </c>
      <c r="G155" s="92">
        <v>0</v>
      </c>
      <c r="H155" s="56"/>
      <c r="I155" s="93">
        <v>23010</v>
      </c>
      <c r="J155" s="93">
        <v>36580</v>
      </c>
      <c r="K155" s="93">
        <v>15340</v>
      </c>
      <c r="L155" s="93">
        <v>69541.41</v>
      </c>
      <c r="M155" s="93">
        <v>605528.59</v>
      </c>
    </row>
    <row r="156" spans="1:13" ht="33.75">
      <c r="A156" s="80"/>
      <c r="B156" s="111" t="s">
        <v>198</v>
      </c>
      <c r="C156" s="88">
        <v>1250000</v>
      </c>
      <c r="D156" s="88">
        <v>750000</v>
      </c>
      <c r="E156" s="76">
        <v>144471.41</v>
      </c>
      <c r="F156" s="70">
        <v>19.3</v>
      </c>
      <c r="G156" s="76"/>
      <c r="H156" s="56"/>
      <c r="I156" s="76">
        <v>23010</v>
      </c>
      <c r="J156" s="76">
        <v>36580</v>
      </c>
      <c r="K156" s="76">
        <v>15340</v>
      </c>
      <c r="L156" s="76">
        <v>69541.41</v>
      </c>
      <c r="M156" s="76">
        <v>605528.59</v>
      </c>
    </row>
    <row r="157" spans="1:13" ht="12.75">
      <c r="A157" s="80"/>
      <c r="B157" s="120" t="s">
        <v>199</v>
      </c>
      <c r="C157" s="91">
        <v>246000</v>
      </c>
      <c r="D157" s="91">
        <v>327571</v>
      </c>
      <c r="E157" s="92">
        <v>53690</v>
      </c>
      <c r="F157" s="70">
        <v>16.4</v>
      </c>
      <c r="G157" s="92">
        <v>0</v>
      </c>
      <c r="H157" s="56"/>
      <c r="I157" s="56"/>
      <c r="J157" s="56"/>
      <c r="K157" s="107"/>
      <c r="L157" s="76">
        <v>53690</v>
      </c>
      <c r="M157" s="93">
        <v>273881</v>
      </c>
    </row>
    <row r="158" spans="1:13" ht="12.75">
      <c r="A158" s="80"/>
      <c r="B158" s="95" t="s">
        <v>200</v>
      </c>
      <c r="C158" s="88">
        <v>246000</v>
      </c>
      <c r="D158" s="88">
        <v>220191</v>
      </c>
      <c r="E158" s="89"/>
      <c r="F158" s="70">
        <v>0</v>
      </c>
      <c r="G158" s="89"/>
      <c r="H158" s="56"/>
      <c r="I158" s="56"/>
      <c r="J158" s="56"/>
      <c r="K158" s="107"/>
      <c r="L158" s="107"/>
      <c r="M158" s="76">
        <v>220191</v>
      </c>
    </row>
    <row r="159" spans="1:13" ht="12.75">
      <c r="A159" s="80"/>
      <c r="B159" s="95" t="s">
        <v>201</v>
      </c>
      <c r="C159" s="88"/>
      <c r="D159" s="88">
        <v>53690</v>
      </c>
      <c r="E159" s="89">
        <v>53690</v>
      </c>
      <c r="F159" s="70"/>
      <c r="G159" s="89"/>
      <c r="H159" s="56"/>
      <c r="I159" s="56"/>
      <c r="J159" s="56"/>
      <c r="K159" s="107"/>
      <c r="L159" s="76">
        <v>53690</v>
      </c>
      <c r="M159" s="76"/>
    </row>
    <row r="160" spans="1:13" ht="12.75">
      <c r="A160" s="80"/>
      <c r="B160" s="120" t="s">
        <v>94</v>
      </c>
      <c r="C160" s="91">
        <v>24200000</v>
      </c>
      <c r="D160" s="91">
        <v>24294000</v>
      </c>
      <c r="E160" s="92">
        <v>4107626.52</v>
      </c>
      <c r="F160" s="70">
        <v>16.9</v>
      </c>
      <c r="G160" s="92">
        <v>1229915.46</v>
      </c>
      <c r="H160" s="92">
        <v>35732.6</v>
      </c>
      <c r="I160" s="92">
        <v>-23550.95</v>
      </c>
      <c r="J160" s="56"/>
      <c r="K160" s="93">
        <v>2482559.28</v>
      </c>
      <c r="L160" s="93">
        <v>382970.13</v>
      </c>
      <c r="M160" s="93">
        <v>20186373.48</v>
      </c>
    </row>
    <row r="161" spans="1:13" ht="12.75">
      <c r="A161" s="80"/>
      <c r="B161" s="109" t="s">
        <v>202</v>
      </c>
      <c r="C161" s="88">
        <v>3200000</v>
      </c>
      <c r="D161" s="88">
        <v>3200000</v>
      </c>
      <c r="E161" s="89">
        <v>1242097.11</v>
      </c>
      <c r="F161" s="70">
        <v>38.8</v>
      </c>
      <c r="G161" s="89">
        <v>1229915.46</v>
      </c>
      <c r="H161" s="76">
        <v>35732.6</v>
      </c>
      <c r="I161" s="76">
        <v>-23550.95</v>
      </c>
      <c r="J161" s="56"/>
      <c r="K161" s="107"/>
      <c r="L161" s="107"/>
      <c r="M161" s="76">
        <v>1957902.89</v>
      </c>
    </row>
    <row r="162" spans="1:13" ht="12.75">
      <c r="A162" s="80"/>
      <c r="B162" s="109" t="s">
        <v>203</v>
      </c>
      <c r="C162" s="88"/>
      <c r="D162" s="88">
        <v>94000</v>
      </c>
      <c r="E162" s="89"/>
      <c r="F162" s="70"/>
      <c r="G162" s="89"/>
      <c r="H162" s="89"/>
      <c r="I162" s="122"/>
      <c r="J162" s="122"/>
      <c r="K162" s="89"/>
      <c r="L162" s="89"/>
      <c r="M162" s="89"/>
    </row>
    <row r="163" spans="1:13" ht="12.75">
      <c r="A163" s="80"/>
      <c r="B163" s="116" t="s">
        <v>204</v>
      </c>
      <c r="C163" s="91">
        <v>3000000</v>
      </c>
      <c r="D163" s="91">
        <v>100000</v>
      </c>
      <c r="E163" s="92">
        <v>2183</v>
      </c>
      <c r="F163" s="70">
        <v>2.2</v>
      </c>
      <c r="G163" s="92">
        <v>0</v>
      </c>
      <c r="H163" s="56"/>
      <c r="I163" s="56"/>
      <c r="J163" s="56"/>
      <c r="K163" s="93">
        <v>2183</v>
      </c>
      <c r="L163" s="93"/>
      <c r="M163" s="76">
        <v>97817</v>
      </c>
    </row>
    <row r="164" spans="1:13" ht="12.75">
      <c r="A164" s="80"/>
      <c r="B164" s="57" t="s">
        <v>205</v>
      </c>
      <c r="C164" s="88">
        <v>3000000</v>
      </c>
      <c r="D164" s="88">
        <v>100000</v>
      </c>
      <c r="E164" s="76">
        <v>2183</v>
      </c>
      <c r="F164" s="70">
        <v>2.2</v>
      </c>
      <c r="G164" s="76"/>
      <c r="H164" s="56"/>
      <c r="I164" s="56"/>
      <c r="J164" s="56"/>
      <c r="K164" s="76">
        <v>2183</v>
      </c>
      <c r="L164" s="76"/>
      <c r="M164" s="76">
        <v>97817</v>
      </c>
    </row>
    <row r="165" spans="1:13" ht="12.75">
      <c r="A165" s="80"/>
      <c r="B165" s="96" t="s">
        <v>206</v>
      </c>
      <c r="C165" s="91">
        <v>500000</v>
      </c>
      <c r="D165" s="91">
        <v>610000</v>
      </c>
      <c r="E165" s="92">
        <v>25820</v>
      </c>
      <c r="F165" s="70">
        <v>4.2</v>
      </c>
      <c r="G165" s="92">
        <v>0</v>
      </c>
      <c r="H165" s="92">
        <v>200</v>
      </c>
      <c r="I165" s="92">
        <v>0</v>
      </c>
      <c r="J165" s="56"/>
      <c r="K165" s="93">
        <v>25620</v>
      </c>
      <c r="L165" s="93"/>
      <c r="M165" s="76">
        <v>584180</v>
      </c>
    </row>
    <row r="166" spans="1:13" ht="12.75">
      <c r="A166" s="80"/>
      <c r="B166" s="95" t="s">
        <v>207</v>
      </c>
      <c r="C166" s="88">
        <v>500000</v>
      </c>
      <c r="D166" s="88">
        <v>610000</v>
      </c>
      <c r="E166" s="89">
        <v>25820</v>
      </c>
      <c r="F166" s="70">
        <v>4.2</v>
      </c>
      <c r="G166" s="89"/>
      <c r="H166" s="76">
        <v>200</v>
      </c>
      <c r="I166" s="56"/>
      <c r="J166" s="56"/>
      <c r="K166" s="76">
        <v>25620</v>
      </c>
      <c r="L166" s="76"/>
      <c r="M166" s="76">
        <v>584180</v>
      </c>
    </row>
    <row r="167" spans="1:14" ht="12.75">
      <c r="A167" s="80"/>
      <c r="B167" s="90" t="s">
        <v>39</v>
      </c>
      <c r="C167" s="86">
        <v>70628000</v>
      </c>
      <c r="D167" s="86">
        <v>85939808</v>
      </c>
      <c r="E167" s="87">
        <v>33005212.580000002</v>
      </c>
      <c r="F167" s="70">
        <v>38.4</v>
      </c>
      <c r="G167" s="87">
        <v>7694316</v>
      </c>
      <c r="H167" s="87">
        <v>6532591.800000001</v>
      </c>
      <c r="I167" s="87">
        <v>1833345.4</v>
      </c>
      <c r="J167" s="87">
        <v>996491.5</v>
      </c>
      <c r="K167" s="87">
        <v>6535542.459999999</v>
      </c>
      <c r="L167" s="87">
        <v>9412925.42</v>
      </c>
      <c r="M167" s="76">
        <v>52934595.42</v>
      </c>
      <c r="N167" s="123"/>
    </row>
    <row r="168" spans="1:13" ht="12.75">
      <c r="A168" s="80"/>
      <c r="B168" s="85" t="s">
        <v>77</v>
      </c>
      <c r="C168" s="86">
        <v>57778000</v>
      </c>
      <c r="D168" s="86">
        <v>60950126</v>
      </c>
      <c r="E168" s="87">
        <v>23620864.26</v>
      </c>
      <c r="F168" s="70">
        <v>38.8</v>
      </c>
      <c r="G168" s="87">
        <v>6365478</v>
      </c>
      <c r="H168" s="87">
        <v>6427984.800000001</v>
      </c>
      <c r="I168" s="87">
        <v>1787207.4</v>
      </c>
      <c r="J168" s="87">
        <v>996491.5</v>
      </c>
      <c r="K168" s="87">
        <v>1666831.35</v>
      </c>
      <c r="L168" s="87">
        <v>6376871.21</v>
      </c>
      <c r="M168" s="76">
        <v>37329261.739999995</v>
      </c>
    </row>
    <row r="169" spans="1:13" ht="12.75">
      <c r="A169" s="80"/>
      <c r="B169" s="57" t="s">
        <v>208</v>
      </c>
      <c r="C169" s="88">
        <v>18400000</v>
      </c>
      <c r="D169" s="88">
        <v>16900000</v>
      </c>
      <c r="E169" s="76">
        <v>15383277.8</v>
      </c>
      <c r="F169" s="70">
        <v>91</v>
      </c>
      <c r="G169" s="76">
        <v>6365006</v>
      </c>
      <c r="H169" s="76">
        <v>6088704.9</v>
      </c>
      <c r="I169" s="89">
        <v>1787207.4</v>
      </c>
      <c r="J169" s="89">
        <v>51247.5</v>
      </c>
      <c r="K169" s="89">
        <v>1061278</v>
      </c>
      <c r="L169" s="89">
        <v>29834</v>
      </c>
      <c r="M169" s="76">
        <v>1516722.2</v>
      </c>
    </row>
    <row r="170" spans="1:13" ht="12.75">
      <c r="A170" s="80"/>
      <c r="B170" s="57" t="s">
        <v>209</v>
      </c>
      <c r="C170" s="119">
        <v>5820000</v>
      </c>
      <c r="D170" s="119">
        <v>5820000</v>
      </c>
      <c r="E170" s="76">
        <v>5820000</v>
      </c>
      <c r="F170" s="70">
        <v>100</v>
      </c>
      <c r="G170" s="76">
        <v>472</v>
      </c>
      <c r="H170" s="76">
        <v>339279.9</v>
      </c>
      <c r="I170" s="56"/>
      <c r="J170" s="76">
        <v>945244</v>
      </c>
      <c r="K170" s="76">
        <v>24844</v>
      </c>
      <c r="L170" s="76">
        <v>4510160.1</v>
      </c>
      <c r="M170" s="76">
        <v>0</v>
      </c>
    </row>
    <row r="171" spans="1:13" ht="22.5">
      <c r="A171" s="80"/>
      <c r="B171" s="102" t="s">
        <v>210</v>
      </c>
      <c r="C171" s="119"/>
      <c r="D171" s="119">
        <v>600000</v>
      </c>
      <c r="E171" s="76">
        <v>442037.35</v>
      </c>
      <c r="F171" s="70">
        <v>73.7</v>
      </c>
      <c r="G171" s="124"/>
      <c r="H171" s="56"/>
      <c r="I171" s="56"/>
      <c r="J171" s="56"/>
      <c r="K171" s="76">
        <v>241207.35</v>
      </c>
      <c r="L171" s="76">
        <v>200830</v>
      </c>
      <c r="M171" s="76">
        <v>157962.65</v>
      </c>
    </row>
    <row r="172" spans="1:13" ht="12.75">
      <c r="A172" s="80"/>
      <c r="B172" s="57" t="s">
        <v>78</v>
      </c>
      <c r="C172" s="119"/>
      <c r="D172" s="119">
        <v>267126</v>
      </c>
      <c r="E172" s="76">
        <v>263126</v>
      </c>
      <c r="F172" s="70">
        <v>98.5</v>
      </c>
      <c r="G172" s="124"/>
      <c r="H172" s="56"/>
      <c r="I172" s="56"/>
      <c r="J172" s="56"/>
      <c r="K172" s="76">
        <v>263126</v>
      </c>
      <c r="L172" s="76"/>
      <c r="M172" s="76">
        <v>4000</v>
      </c>
    </row>
    <row r="173" spans="1:13" ht="12.75">
      <c r="A173" s="80"/>
      <c r="B173" s="57" t="s">
        <v>211</v>
      </c>
      <c r="C173" s="119"/>
      <c r="D173" s="119">
        <v>320000</v>
      </c>
      <c r="E173" s="76">
        <v>191178</v>
      </c>
      <c r="F173" s="70">
        <v>59.7</v>
      </c>
      <c r="G173" s="124"/>
      <c r="H173" s="56"/>
      <c r="I173" s="56"/>
      <c r="J173" s="56"/>
      <c r="K173" s="76">
        <v>72836</v>
      </c>
      <c r="L173" s="76">
        <v>118342</v>
      </c>
      <c r="M173" s="76">
        <v>128822</v>
      </c>
    </row>
    <row r="174" spans="1:13" ht="12.75">
      <c r="A174" s="80"/>
      <c r="B174" s="102" t="s">
        <v>212</v>
      </c>
      <c r="C174" s="119"/>
      <c r="D174" s="119">
        <v>845000</v>
      </c>
      <c r="E174" s="76">
        <v>944</v>
      </c>
      <c r="F174" s="70">
        <v>0.1</v>
      </c>
      <c r="G174" s="124"/>
      <c r="H174" s="56"/>
      <c r="I174" s="56"/>
      <c r="J174" s="56"/>
      <c r="K174" s="76"/>
      <c r="L174" s="76">
        <v>944</v>
      </c>
      <c r="M174" s="76">
        <v>844056</v>
      </c>
    </row>
    <row r="175" spans="1:13" ht="12.75">
      <c r="A175" s="80"/>
      <c r="B175" s="95" t="s">
        <v>213</v>
      </c>
      <c r="C175" s="119"/>
      <c r="D175" s="119">
        <v>1240000</v>
      </c>
      <c r="E175" s="76">
        <v>480242.21</v>
      </c>
      <c r="F175" s="70">
        <v>38.7</v>
      </c>
      <c r="G175" s="124"/>
      <c r="H175" s="56"/>
      <c r="I175" s="56"/>
      <c r="J175" s="56"/>
      <c r="K175" s="76"/>
      <c r="L175" s="76">
        <v>480242.21</v>
      </c>
      <c r="M175" s="76">
        <v>759757.79</v>
      </c>
    </row>
    <row r="176" spans="1:13" ht="56.25">
      <c r="A176" s="80"/>
      <c r="B176" s="125" t="s">
        <v>214</v>
      </c>
      <c r="C176" s="119"/>
      <c r="D176" s="119">
        <v>2000000</v>
      </c>
      <c r="E176" s="89">
        <v>3540</v>
      </c>
      <c r="F176" s="70">
        <v>0.2</v>
      </c>
      <c r="G176" s="124"/>
      <c r="H176" s="56"/>
      <c r="I176" s="56"/>
      <c r="J176" s="56"/>
      <c r="K176" s="76">
        <v>3540</v>
      </c>
      <c r="L176" s="76"/>
      <c r="M176" s="76">
        <v>1996460</v>
      </c>
    </row>
    <row r="177" spans="1:13" ht="12.75">
      <c r="A177" s="80"/>
      <c r="B177" s="85" t="s">
        <v>215</v>
      </c>
      <c r="C177" s="126">
        <v>12850000</v>
      </c>
      <c r="D177" s="126">
        <v>12850000</v>
      </c>
      <c r="E177" s="93">
        <v>7418941.859999999</v>
      </c>
      <c r="F177" s="70">
        <v>57.7</v>
      </c>
      <c r="G177" s="93">
        <v>1328838</v>
      </c>
      <c r="H177" s="93">
        <v>104607</v>
      </c>
      <c r="I177" s="93">
        <v>46138</v>
      </c>
      <c r="J177" s="56"/>
      <c r="K177" s="93">
        <v>4592584.51</v>
      </c>
      <c r="L177" s="93">
        <v>1346774.35</v>
      </c>
      <c r="M177" s="76">
        <v>5431058.140000001</v>
      </c>
    </row>
    <row r="178" spans="1:13" ht="12.75">
      <c r="A178" s="80"/>
      <c r="B178" s="95" t="s">
        <v>216</v>
      </c>
      <c r="C178" s="88">
        <v>100000</v>
      </c>
      <c r="D178" s="88">
        <v>100000</v>
      </c>
      <c r="E178" s="89">
        <v>21756.25</v>
      </c>
      <c r="F178" s="70">
        <v>21.8</v>
      </c>
      <c r="G178" s="89">
        <v>35278</v>
      </c>
      <c r="H178" s="56"/>
      <c r="I178" s="76">
        <v>46138</v>
      </c>
      <c r="J178" s="56"/>
      <c r="K178" s="76">
        <v>-59659.75</v>
      </c>
      <c r="L178" s="76"/>
      <c r="M178" s="76">
        <v>78243.75</v>
      </c>
    </row>
    <row r="179" spans="1:13" ht="12.75">
      <c r="A179" s="80"/>
      <c r="B179" s="96" t="s">
        <v>80</v>
      </c>
      <c r="C179" s="88"/>
      <c r="D179" s="91">
        <v>7195949</v>
      </c>
      <c r="E179" s="92">
        <v>1160815.1</v>
      </c>
      <c r="F179" s="75">
        <v>16.1</v>
      </c>
      <c r="G179" s="89"/>
      <c r="H179" s="89"/>
      <c r="I179" s="89"/>
      <c r="J179" s="122"/>
      <c r="K179" s="92">
        <v>276126.6</v>
      </c>
      <c r="L179" s="92">
        <v>884688.5</v>
      </c>
      <c r="M179" s="92">
        <v>6035133.9</v>
      </c>
    </row>
    <row r="180" spans="1:13" ht="22.5">
      <c r="A180" s="109" t="s">
        <v>217</v>
      </c>
      <c r="B180" s="102" t="s">
        <v>218</v>
      </c>
      <c r="C180" s="88"/>
      <c r="D180" s="88">
        <v>2200000</v>
      </c>
      <c r="E180" s="89">
        <v>29983.8</v>
      </c>
      <c r="F180" s="70">
        <v>1.4</v>
      </c>
      <c r="G180" s="89"/>
      <c r="H180" s="89"/>
      <c r="I180" s="89"/>
      <c r="J180" s="122"/>
      <c r="K180" s="89"/>
      <c r="L180" s="89">
        <v>29983.8</v>
      </c>
      <c r="M180" s="89">
        <v>2170016.2</v>
      </c>
    </row>
    <row r="181" spans="1:13" ht="45">
      <c r="A181" s="80"/>
      <c r="B181" s="102" t="s">
        <v>219</v>
      </c>
      <c r="C181" s="88"/>
      <c r="D181" s="88">
        <v>800000</v>
      </c>
      <c r="E181" s="89">
        <v>229477</v>
      </c>
      <c r="F181" s="70">
        <v>28.7</v>
      </c>
      <c r="G181" s="89"/>
      <c r="H181" s="89"/>
      <c r="I181" s="89"/>
      <c r="J181" s="122"/>
      <c r="K181" s="89"/>
      <c r="L181" s="89">
        <v>229477</v>
      </c>
      <c r="M181" s="89">
        <v>570523</v>
      </c>
    </row>
    <row r="182" spans="1:13" ht="22.5">
      <c r="A182" s="80"/>
      <c r="B182" s="102" t="s">
        <v>81</v>
      </c>
      <c r="C182" s="88"/>
      <c r="D182" s="88">
        <v>1225949</v>
      </c>
      <c r="E182" s="89">
        <v>901294.6</v>
      </c>
      <c r="F182" s="70">
        <v>73.5</v>
      </c>
      <c r="G182" s="89"/>
      <c r="H182" s="89"/>
      <c r="I182" s="89"/>
      <c r="J182" s="122"/>
      <c r="K182" s="89">
        <v>276066.9</v>
      </c>
      <c r="L182" s="89">
        <v>625227.7</v>
      </c>
      <c r="M182" s="89">
        <v>324654.4</v>
      </c>
    </row>
    <row r="183" spans="1:13" ht="22.5">
      <c r="A183" s="80"/>
      <c r="B183" s="102" t="s">
        <v>220</v>
      </c>
      <c r="C183" s="88"/>
      <c r="D183" s="88">
        <v>100000</v>
      </c>
      <c r="E183" s="89">
        <v>0</v>
      </c>
      <c r="F183" s="70">
        <v>0</v>
      </c>
      <c r="G183" s="89"/>
      <c r="H183" s="89"/>
      <c r="I183" s="89"/>
      <c r="J183" s="122"/>
      <c r="K183" s="89"/>
      <c r="L183" s="89"/>
      <c r="M183" s="89">
        <v>100000</v>
      </c>
    </row>
    <row r="184" spans="1:13" ht="12.75">
      <c r="A184" s="80"/>
      <c r="B184" s="102" t="s">
        <v>221</v>
      </c>
      <c r="C184" s="88"/>
      <c r="D184" s="88">
        <v>870000</v>
      </c>
      <c r="E184" s="89">
        <v>59.7</v>
      </c>
      <c r="F184" s="70">
        <v>0</v>
      </c>
      <c r="G184" s="89"/>
      <c r="H184" s="89"/>
      <c r="I184" s="89"/>
      <c r="J184" s="122"/>
      <c r="K184" s="89">
        <v>59.7</v>
      </c>
      <c r="L184" s="89"/>
      <c r="M184" s="89">
        <v>869940.3</v>
      </c>
    </row>
    <row r="185" spans="1:13" ht="12.75">
      <c r="A185" s="80"/>
      <c r="B185" s="57" t="s">
        <v>222</v>
      </c>
      <c r="C185" s="88"/>
      <c r="D185" s="88">
        <v>2000000</v>
      </c>
      <c r="E185" s="89">
        <v>0</v>
      </c>
      <c r="F185" s="70">
        <v>0</v>
      </c>
      <c r="G185" s="89"/>
      <c r="H185" s="89"/>
      <c r="I185" s="89"/>
      <c r="J185" s="122"/>
      <c r="K185" s="89"/>
      <c r="L185" s="89"/>
      <c r="M185" s="89">
        <v>2000000</v>
      </c>
    </row>
    <row r="186" spans="1:13" ht="12.75">
      <c r="A186" s="57"/>
      <c r="B186" s="96" t="s">
        <v>84</v>
      </c>
      <c r="C186" s="88"/>
      <c r="D186" s="91">
        <v>4943733</v>
      </c>
      <c r="E186" s="92">
        <v>804591.36</v>
      </c>
      <c r="F186" s="70">
        <v>16.3</v>
      </c>
      <c r="G186" s="89"/>
      <c r="H186" s="89"/>
      <c r="I186" s="89"/>
      <c r="J186" s="122"/>
      <c r="K186" s="89"/>
      <c r="L186" s="92">
        <v>804591.36</v>
      </c>
      <c r="M186" s="89"/>
    </row>
    <row r="187" spans="1:13" ht="12.75">
      <c r="A187" s="57"/>
      <c r="B187" s="95" t="s">
        <v>85</v>
      </c>
      <c r="C187" s="88"/>
      <c r="D187" s="88">
        <v>2130805</v>
      </c>
      <c r="E187" s="89"/>
      <c r="F187" s="70">
        <v>0</v>
      </c>
      <c r="G187" s="89"/>
      <c r="H187" s="89"/>
      <c r="I187" s="89"/>
      <c r="J187" s="122"/>
      <c r="K187" s="89"/>
      <c r="L187" s="89"/>
      <c r="M187" s="89"/>
    </row>
    <row r="188" spans="1:13" ht="12.75">
      <c r="A188" s="57"/>
      <c r="B188" s="95" t="s">
        <v>87</v>
      </c>
      <c r="C188" s="88"/>
      <c r="D188" s="88">
        <v>1418305</v>
      </c>
      <c r="E188" s="89">
        <v>147213.36</v>
      </c>
      <c r="F188" s="70">
        <v>10.4</v>
      </c>
      <c r="G188" s="89"/>
      <c r="H188" s="89"/>
      <c r="I188" s="89"/>
      <c r="J188" s="122"/>
      <c r="K188" s="89"/>
      <c r="L188" s="89">
        <v>147213.36</v>
      </c>
      <c r="M188" s="89"/>
    </row>
    <row r="189" spans="1:13" ht="12.75">
      <c r="A189" s="57"/>
      <c r="B189" s="95" t="s">
        <v>88</v>
      </c>
      <c r="C189" s="88"/>
      <c r="D189" s="88">
        <v>1394623</v>
      </c>
      <c r="E189" s="89">
        <v>657378</v>
      </c>
      <c r="F189" s="70">
        <v>47.1</v>
      </c>
      <c r="G189" s="89"/>
      <c r="H189" s="89"/>
      <c r="I189" s="89"/>
      <c r="J189" s="122"/>
      <c r="K189" s="89"/>
      <c r="L189" s="89">
        <v>657378</v>
      </c>
      <c r="M189" s="89"/>
    </row>
    <row r="190" spans="1:13" ht="12.75">
      <c r="A190" s="80"/>
      <c r="B190" s="104" t="s">
        <v>40</v>
      </c>
      <c r="C190" s="86">
        <v>21000000</v>
      </c>
      <c r="D190" s="86">
        <v>18300000</v>
      </c>
      <c r="E190" s="87">
        <v>13543477.1</v>
      </c>
      <c r="F190" s="70">
        <v>74</v>
      </c>
      <c r="G190" s="87">
        <v>0</v>
      </c>
      <c r="H190" s="87">
        <v>1158085.1</v>
      </c>
      <c r="I190" s="87">
        <v>36226</v>
      </c>
      <c r="J190" s="87">
        <v>6329756</v>
      </c>
      <c r="K190" s="87">
        <v>3255969</v>
      </c>
      <c r="L190" s="87">
        <v>2763441</v>
      </c>
      <c r="M190" s="76">
        <v>4756522.9</v>
      </c>
    </row>
    <row r="191" spans="1:13" ht="12.75">
      <c r="A191" s="57"/>
      <c r="B191" s="96" t="s">
        <v>223</v>
      </c>
      <c r="C191" s="86">
        <v>18800000</v>
      </c>
      <c r="D191" s="86">
        <v>17800000</v>
      </c>
      <c r="E191" s="87">
        <v>13543477.1</v>
      </c>
      <c r="F191" s="70">
        <v>76.1</v>
      </c>
      <c r="G191" s="87">
        <v>0</v>
      </c>
      <c r="H191" s="87">
        <v>1158085.1</v>
      </c>
      <c r="I191" s="87">
        <v>36226</v>
      </c>
      <c r="J191" s="87">
        <v>6329756</v>
      </c>
      <c r="K191" s="87">
        <v>3255969</v>
      </c>
      <c r="L191" s="87">
        <v>2763441</v>
      </c>
      <c r="M191" s="76">
        <v>4256522.9</v>
      </c>
    </row>
    <row r="192" spans="1:13" ht="12.75">
      <c r="A192" s="57"/>
      <c r="B192" s="57" t="s">
        <v>224</v>
      </c>
      <c r="C192" s="88">
        <v>18800000</v>
      </c>
      <c r="D192" s="88">
        <v>17800000</v>
      </c>
      <c r="E192" s="76">
        <v>13543477.1</v>
      </c>
      <c r="F192" s="70">
        <v>76.1</v>
      </c>
      <c r="G192" s="76"/>
      <c r="H192" s="76">
        <v>1158085.1</v>
      </c>
      <c r="I192" s="76">
        <v>36226</v>
      </c>
      <c r="J192" s="76">
        <v>6329756</v>
      </c>
      <c r="K192" s="76">
        <v>3255969</v>
      </c>
      <c r="L192" s="76">
        <v>2763441</v>
      </c>
      <c r="M192" s="76">
        <v>4256522.9</v>
      </c>
    </row>
    <row r="193" spans="1:13" ht="12.75">
      <c r="A193" s="57"/>
      <c r="B193" s="85" t="s">
        <v>225</v>
      </c>
      <c r="C193" s="91">
        <v>2200000</v>
      </c>
      <c r="D193" s="91">
        <v>500000</v>
      </c>
      <c r="E193" s="92">
        <v>0</v>
      </c>
      <c r="F193" s="70">
        <v>0</v>
      </c>
      <c r="G193" s="92">
        <v>0</v>
      </c>
      <c r="H193" s="56"/>
      <c r="I193" s="56"/>
      <c r="J193" s="56"/>
      <c r="K193" s="107"/>
      <c r="L193" s="107"/>
      <c r="M193" s="76">
        <v>500000</v>
      </c>
    </row>
    <row r="194" spans="1:13" ht="12.75">
      <c r="A194" s="57"/>
      <c r="B194" s="57" t="s">
        <v>226</v>
      </c>
      <c r="C194" s="88">
        <v>500000</v>
      </c>
      <c r="D194" s="88">
        <v>250000</v>
      </c>
      <c r="E194" s="76"/>
      <c r="F194" s="70">
        <v>0</v>
      </c>
      <c r="G194" s="76"/>
      <c r="H194" s="56"/>
      <c r="I194" s="56"/>
      <c r="J194" s="56"/>
      <c r="K194" s="107"/>
      <c r="L194" s="107"/>
      <c r="M194" s="76">
        <v>250000</v>
      </c>
    </row>
    <row r="195" spans="1:13" ht="22.5">
      <c r="A195" s="57"/>
      <c r="B195" s="102" t="s">
        <v>227</v>
      </c>
      <c r="C195" s="88">
        <v>1500000</v>
      </c>
      <c r="D195" s="88">
        <v>250000</v>
      </c>
      <c r="E195" s="76"/>
      <c r="F195" s="70">
        <v>0</v>
      </c>
      <c r="G195" s="76"/>
      <c r="H195" s="56"/>
      <c r="I195" s="56"/>
      <c r="J195" s="56"/>
      <c r="K195" s="107"/>
      <c r="L195" s="107"/>
      <c r="M195" s="76">
        <v>250000</v>
      </c>
    </row>
    <row r="196" spans="1:13" ht="12.75">
      <c r="A196" s="80"/>
      <c r="B196" s="62" t="s">
        <v>228</v>
      </c>
      <c r="C196" s="81">
        <v>1200000</v>
      </c>
      <c r="D196" s="81">
        <v>1200000</v>
      </c>
      <c r="E196" s="82">
        <v>0</v>
      </c>
      <c r="F196" s="83">
        <v>0</v>
      </c>
      <c r="G196" s="82">
        <v>0</v>
      </c>
      <c r="H196" s="82">
        <v>0</v>
      </c>
      <c r="I196" s="82">
        <v>0</v>
      </c>
      <c r="J196" s="113"/>
      <c r="K196" s="113"/>
      <c r="L196" s="113"/>
      <c r="M196" s="99">
        <v>1200000</v>
      </c>
    </row>
    <row r="197" spans="1:13" ht="12.75">
      <c r="A197" s="80"/>
      <c r="B197" s="85" t="s">
        <v>40</v>
      </c>
      <c r="C197" s="86">
        <v>1200000</v>
      </c>
      <c r="D197" s="86">
        <v>1200000</v>
      </c>
      <c r="E197" s="87">
        <v>0</v>
      </c>
      <c r="F197" s="75">
        <v>0</v>
      </c>
      <c r="G197" s="87">
        <v>0</v>
      </c>
      <c r="H197" s="56"/>
      <c r="I197" s="56"/>
      <c r="J197" s="56"/>
      <c r="K197" s="56"/>
      <c r="L197" s="56"/>
      <c r="M197" s="76">
        <v>1200000</v>
      </c>
    </row>
    <row r="198" spans="1:13" ht="12.75">
      <c r="A198" s="80"/>
      <c r="B198" s="90" t="s">
        <v>223</v>
      </c>
      <c r="C198" s="91">
        <v>1200000</v>
      </c>
      <c r="D198" s="91">
        <v>1200000</v>
      </c>
      <c r="E198" s="92">
        <v>0</v>
      </c>
      <c r="F198" s="70">
        <v>0</v>
      </c>
      <c r="G198" s="92">
        <v>0</v>
      </c>
      <c r="H198" s="56"/>
      <c r="I198" s="56"/>
      <c r="J198" s="56"/>
      <c r="K198" s="56"/>
      <c r="L198" s="56"/>
      <c r="M198" s="76">
        <v>1200000</v>
      </c>
    </row>
    <row r="199" spans="1:13" ht="12.75">
      <c r="A199" s="80"/>
      <c r="B199" s="57" t="s">
        <v>229</v>
      </c>
      <c r="C199" s="88">
        <v>1000000</v>
      </c>
      <c r="D199" s="88">
        <v>1200000</v>
      </c>
      <c r="E199" s="76"/>
      <c r="F199" s="70">
        <v>0</v>
      </c>
      <c r="G199" s="76"/>
      <c r="H199" s="56"/>
      <c r="I199" s="56"/>
      <c r="J199" s="56"/>
      <c r="K199" s="56"/>
      <c r="L199" s="56"/>
      <c r="M199" s="76">
        <v>1200000</v>
      </c>
    </row>
    <row r="200" spans="1:13" ht="12.75">
      <c r="A200" s="80"/>
      <c r="B200" s="62" t="s">
        <v>230</v>
      </c>
      <c r="C200" s="81">
        <v>15540000</v>
      </c>
      <c r="D200" s="81">
        <v>10871900</v>
      </c>
      <c r="E200" s="82">
        <v>9260700</v>
      </c>
      <c r="F200" s="83">
        <v>85.2</v>
      </c>
      <c r="G200" s="82">
        <v>366000</v>
      </c>
      <c r="H200" s="82">
        <v>2057900</v>
      </c>
      <c r="I200" s="82">
        <v>1850000</v>
      </c>
      <c r="J200" s="82">
        <v>1604100</v>
      </c>
      <c r="K200" s="82">
        <v>1169000</v>
      </c>
      <c r="L200" s="82">
        <v>2013700</v>
      </c>
      <c r="M200" s="82">
        <v>1611200</v>
      </c>
    </row>
    <row r="201" spans="1:13" ht="12.75">
      <c r="A201" s="80"/>
      <c r="B201" s="104" t="s">
        <v>170</v>
      </c>
      <c r="C201" s="91">
        <v>1500000</v>
      </c>
      <c r="D201" s="91">
        <v>1380000</v>
      </c>
      <c r="E201" s="92">
        <v>580000</v>
      </c>
      <c r="F201" s="70">
        <v>42</v>
      </c>
      <c r="G201" s="92">
        <v>0</v>
      </c>
      <c r="H201" s="76"/>
      <c r="I201" s="56"/>
      <c r="J201" s="93">
        <v>580000</v>
      </c>
      <c r="K201" s="93"/>
      <c r="L201" s="93"/>
      <c r="M201" s="76">
        <v>800000</v>
      </c>
    </row>
    <row r="202" spans="1:13" ht="12.75">
      <c r="A202" s="80"/>
      <c r="B202" s="96" t="s">
        <v>231</v>
      </c>
      <c r="C202" s="91">
        <v>500000</v>
      </c>
      <c r="D202" s="91">
        <v>500000</v>
      </c>
      <c r="E202" s="92">
        <v>500000</v>
      </c>
      <c r="F202" s="70">
        <v>100</v>
      </c>
      <c r="G202" s="92">
        <v>0</v>
      </c>
      <c r="H202" s="76"/>
      <c r="I202" s="56"/>
      <c r="J202" s="76">
        <v>500000</v>
      </c>
      <c r="K202" s="76"/>
      <c r="L202" s="76"/>
      <c r="M202" s="76">
        <v>0</v>
      </c>
    </row>
    <row r="203" spans="1:13" ht="12.75">
      <c r="A203" s="80"/>
      <c r="B203" s="102" t="s">
        <v>232</v>
      </c>
      <c r="C203" s="88">
        <v>500000</v>
      </c>
      <c r="D203" s="88">
        <v>500000</v>
      </c>
      <c r="E203" s="89">
        <v>500000</v>
      </c>
      <c r="F203" s="70">
        <v>100</v>
      </c>
      <c r="G203" s="89"/>
      <c r="H203" s="76"/>
      <c r="I203" s="56"/>
      <c r="J203" s="93">
        <v>500000</v>
      </c>
      <c r="K203" s="93"/>
      <c r="L203" s="93"/>
      <c r="M203" s="76">
        <v>0</v>
      </c>
    </row>
    <row r="204" spans="1:13" ht="12.75">
      <c r="A204" s="80"/>
      <c r="B204" s="115" t="s">
        <v>233</v>
      </c>
      <c r="C204" s="88"/>
      <c r="D204" s="91">
        <v>80000</v>
      </c>
      <c r="E204" s="92">
        <v>80000</v>
      </c>
      <c r="F204" s="70"/>
      <c r="G204" s="89"/>
      <c r="H204" s="76"/>
      <c r="I204" s="56"/>
      <c r="J204" s="93">
        <v>80000</v>
      </c>
      <c r="K204" s="93"/>
      <c r="L204" s="93"/>
      <c r="M204" s="76"/>
    </row>
    <row r="205" spans="1:13" ht="22.5">
      <c r="A205" s="80"/>
      <c r="B205" s="102" t="s">
        <v>234</v>
      </c>
      <c r="C205" s="88"/>
      <c r="D205" s="88">
        <v>80000</v>
      </c>
      <c r="E205" s="89">
        <v>80000</v>
      </c>
      <c r="F205" s="70"/>
      <c r="G205" s="89"/>
      <c r="H205" s="76"/>
      <c r="I205" s="56"/>
      <c r="J205" s="93">
        <v>80000</v>
      </c>
      <c r="K205" s="93"/>
      <c r="L205" s="93"/>
      <c r="M205" s="76"/>
    </row>
    <row r="206" spans="1:13" ht="12.75">
      <c r="A206" s="80"/>
      <c r="B206" s="85" t="s">
        <v>235</v>
      </c>
      <c r="C206" s="91">
        <v>1000000</v>
      </c>
      <c r="D206" s="91">
        <v>800000</v>
      </c>
      <c r="E206" s="92">
        <v>0</v>
      </c>
      <c r="F206" s="70">
        <v>0</v>
      </c>
      <c r="G206" s="92">
        <v>0</v>
      </c>
      <c r="H206" s="76"/>
      <c r="I206" s="56"/>
      <c r="J206" s="76"/>
      <c r="K206" s="76"/>
      <c r="L206" s="76"/>
      <c r="M206" s="76">
        <v>800000</v>
      </c>
    </row>
    <row r="207" spans="1:13" ht="22.5">
      <c r="A207" s="80"/>
      <c r="B207" s="102" t="s">
        <v>236</v>
      </c>
      <c r="C207" s="88">
        <v>1000000</v>
      </c>
      <c r="D207" s="88">
        <v>800000</v>
      </c>
      <c r="E207" s="89"/>
      <c r="F207" s="70">
        <v>0</v>
      </c>
      <c r="G207" s="89"/>
      <c r="H207" s="76"/>
      <c r="I207" s="56"/>
      <c r="J207" s="76"/>
      <c r="K207" s="76"/>
      <c r="L207" s="76"/>
      <c r="M207" s="76">
        <v>800000</v>
      </c>
    </row>
    <row r="208" spans="1:13" ht="12.75">
      <c r="A208" s="80"/>
      <c r="B208" s="115" t="s">
        <v>67</v>
      </c>
      <c r="C208" s="91">
        <v>11040000</v>
      </c>
      <c r="D208" s="91">
        <v>6561800</v>
      </c>
      <c r="E208" s="92">
        <v>6517600</v>
      </c>
      <c r="F208" s="70">
        <v>99.3</v>
      </c>
      <c r="G208" s="92">
        <v>366000</v>
      </c>
      <c r="H208" s="92">
        <v>661800</v>
      </c>
      <c r="I208" s="92">
        <v>1850000</v>
      </c>
      <c r="J208" s="76">
        <v>1024100</v>
      </c>
      <c r="K208" s="93">
        <v>402000</v>
      </c>
      <c r="L208" s="93">
        <v>2013700</v>
      </c>
      <c r="M208" s="76">
        <v>44200</v>
      </c>
    </row>
    <row r="209" spans="1:13" ht="12.75">
      <c r="A209" s="80"/>
      <c r="B209" s="90" t="s">
        <v>185</v>
      </c>
      <c r="C209" s="91">
        <v>5689000</v>
      </c>
      <c r="D209" s="91">
        <v>1189000</v>
      </c>
      <c r="E209" s="92">
        <v>1189000</v>
      </c>
      <c r="F209" s="70">
        <v>100</v>
      </c>
      <c r="G209" s="92">
        <v>0</v>
      </c>
      <c r="H209" s="92">
        <v>200000</v>
      </c>
      <c r="I209" s="92">
        <v>244000</v>
      </c>
      <c r="J209" s="76"/>
      <c r="K209" s="93">
        <v>245000</v>
      </c>
      <c r="L209" s="93">
        <v>500000</v>
      </c>
      <c r="M209" s="76">
        <v>0</v>
      </c>
    </row>
    <row r="210" spans="1:13" ht="33.75">
      <c r="A210" s="80"/>
      <c r="B210" s="102" t="s">
        <v>237</v>
      </c>
      <c r="C210" s="88">
        <v>3000000</v>
      </c>
      <c r="D210" s="88">
        <v>500000</v>
      </c>
      <c r="E210" s="89">
        <v>500000</v>
      </c>
      <c r="F210" s="70">
        <v>100</v>
      </c>
      <c r="G210" s="89"/>
      <c r="H210" s="76"/>
      <c r="I210" s="56"/>
      <c r="J210" s="76"/>
      <c r="K210" s="76"/>
      <c r="L210" s="76">
        <v>500000</v>
      </c>
      <c r="M210" s="76">
        <v>0</v>
      </c>
    </row>
    <row r="211" spans="1:13" ht="22.5">
      <c r="A211" s="80"/>
      <c r="B211" s="102" t="s">
        <v>238</v>
      </c>
      <c r="C211" s="88">
        <v>689000</v>
      </c>
      <c r="D211" s="88">
        <v>689000</v>
      </c>
      <c r="E211" s="89">
        <v>689000</v>
      </c>
      <c r="F211" s="70">
        <v>100</v>
      </c>
      <c r="G211" s="89"/>
      <c r="H211" s="76">
        <v>200000</v>
      </c>
      <c r="I211" s="76">
        <v>244000</v>
      </c>
      <c r="J211" s="76"/>
      <c r="K211" s="76">
        <v>245000</v>
      </c>
      <c r="L211" s="76"/>
      <c r="M211" s="76">
        <v>0</v>
      </c>
    </row>
    <row r="212" spans="1:13" ht="12.75">
      <c r="A212" s="80"/>
      <c r="B212" s="114" t="s">
        <v>192</v>
      </c>
      <c r="C212" s="91">
        <v>1449000</v>
      </c>
      <c r="D212" s="91">
        <v>1510800</v>
      </c>
      <c r="E212" s="92">
        <v>1510800</v>
      </c>
      <c r="F212" s="70">
        <v>100</v>
      </c>
      <c r="G212" s="92">
        <v>366000</v>
      </c>
      <c r="H212" s="92">
        <v>461800</v>
      </c>
      <c r="I212" s="92">
        <v>606000</v>
      </c>
      <c r="J212" s="76"/>
      <c r="K212" s="93">
        <v>77000</v>
      </c>
      <c r="L212" s="93"/>
      <c r="M212" s="76">
        <v>0</v>
      </c>
    </row>
    <row r="213" spans="1:13" ht="12.75">
      <c r="A213" s="80"/>
      <c r="B213" s="102" t="s">
        <v>239</v>
      </c>
      <c r="C213" s="88">
        <v>1449000</v>
      </c>
      <c r="D213" s="88">
        <v>1510800</v>
      </c>
      <c r="E213" s="89">
        <v>1510800</v>
      </c>
      <c r="F213" s="70">
        <v>100</v>
      </c>
      <c r="G213" s="89">
        <v>366000</v>
      </c>
      <c r="H213" s="89">
        <v>461800</v>
      </c>
      <c r="I213" s="89">
        <v>606000</v>
      </c>
      <c r="J213" s="76"/>
      <c r="K213" s="76">
        <v>77000</v>
      </c>
      <c r="L213" s="76"/>
      <c r="M213" s="76">
        <v>0</v>
      </c>
    </row>
    <row r="214" spans="1:13" ht="12.75">
      <c r="A214" s="80"/>
      <c r="B214" s="102" t="s">
        <v>240</v>
      </c>
      <c r="C214" s="88">
        <v>1372000</v>
      </c>
      <c r="D214" s="88">
        <v>1372000</v>
      </c>
      <c r="E214" s="89">
        <v>1372000</v>
      </c>
      <c r="F214" s="70">
        <v>100</v>
      </c>
      <c r="G214" s="89">
        <v>366000</v>
      </c>
      <c r="H214" s="76">
        <v>400000</v>
      </c>
      <c r="I214" s="89">
        <v>606000</v>
      </c>
      <c r="J214" s="76"/>
      <c r="K214" s="76"/>
      <c r="L214" s="76"/>
      <c r="M214" s="76">
        <v>0</v>
      </c>
    </row>
    <row r="215" spans="1:13" ht="12.75">
      <c r="A215" s="80"/>
      <c r="B215" s="102" t="s">
        <v>241</v>
      </c>
      <c r="C215" s="88">
        <v>77000</v>
      </c>
      <c r="D215" s="88">
        <v>77000</v>
      </c>
      <c r="E215" s="89">
        <v>77000</v>
      </c>
      <c r="F215" s="70">
        <v>100</v>
      </c>
      <c r="G215" s="89"/>
      <c r="H215" s="76"/>
      <c r="I215" s="56"/>
      <c r="J215" s="76"/>
      <c r="K215" s="76">
        <v>77000</v>
      </c>
      <c r="L215" s="76"/>
      <c r="M215" s="76">
        <v>0</v>
      </c>
    </row>
    <row r="216" spans="1:13" ht="22.5">
      <c r="A216" s="80"/>
      <c r="B216" s="102" t="s">
        <v>242</v>
      </c>
      <c r="C216" s="88"/>
      <c r="D216" s="88">
        <v>61800</v>
      </c>
      <c r="E216" s="89">
        <v>61800</v>
      </c>
      <c r="F216" s="70">
        <v>100</v>
      </c>
      <c r="G216" s="89"/>
      <c r="H216" s="76">
        <v>61800</v>
      </c>
      <c r="I216" s="56"/>
      <c r="J216" s="76"/>
      <c r="K216" s="76"/>
      <c r="L216" s="76"/>
      <c r="M216" s="76">
        <v>0</v>
      </c>
    </row>
    <row r="217" spans="1:13" ht="12.75">
      <c r="A217" s="80"/>
      <c r="B217" s="90" t="s">
        <v>74</v>
      </c>
      <c r="C217" s="86">
        <v>3802000</v>
      </c>
      <c r="D217" s="86">
        <v>3582000</v>
      </c>
      <c r="E217" s="87">
        <v>3537800</v>
      </c>
      <c r="F217" s="70">
        <v>98.8</v>
      </c>
      <c r="G217" s="87">
        <v>0</v>
      </c>
      <c r="H217" s="76"/>
      <c r="I217" s="93">
        <v>1000000</v>
      </c>
      <c r="J217" s="93">
        <v>1024100</v>
      </c>
      <c r="K217" s="93"/>
      <c r="L217" s="93">
        <v>1513700</v>
      </c>
      <c r="M217" s="76">
        <v>44200</v>
      </c>
    </row>
    <row r="218" spans="1:13" ht="12.75">
      <c r="A218" s="80"/>
      <c r="B218" s="57" t="s">
        <v>243</v>
      </c>
      <c r="C218" s="88">
        <v>2000000</v>
      </c>
      <c r="D218" s="88">
        <v>1800000</v>
      </c>
      <c r="E218" s="89">
        <v>1800000</v>
      </c>
      <c r="F218" s="70">
        <v>100</v>
      </c>
      <c r="G218" s="89"/>
      <c r="H218" s="76"/>
      <c r="I218" s="76">
        <v>1000000</v>
      </c>
      <c r="J218" s="76">
        <v>800000</v>
      </c>
      <c r="K218" s="76"/>
      <c r="L218" s="76"/>
      <c r="M218" s="76">
        <v>0</v>
      </c>
    </row>
    <row r="219" spans="1:13" ht="12.75">
      <c r="A219" s="80"/>
      <c r="B219" s="57" t="s">
        <v>244</v>
      </c>
      <c r="C219" s="88">
        <v>1602000</v>
      </c>
      <c r="D219" s="88">
        <v>1602000</v>
      </c>
      <c r="E219" s="89">
        <v>1557800</v>
      </c>
      <c r="F219" s="70">
        <v>97.2</v>
      </c>
      <c r="G219" s="127"/>
      <c r="H219" s="76"/>
      <c r="I219" s="56"/>
      <c r="J219" s="76">
        <v>44100</v>
      </c>
      <c r="K219" s="76"/>
      <c r="L219" s="76">
        <v>1513700</v>
      </c>
      <c r="M219" s="76">
        <v>44200</v>
      </c>
    </row>
    <row r="220" spans="1:13" ht="12.75">
      <c r="A220" s="80"/>
      <c r="B220" s="57" t="s">
        <v>245</v>
      </c>
      <c r="C220" s="88">
        <v>200000</v>
      </c>
      <c r="D220" s="88">
        <v>180000</v>
      </c>
      <c r="E220" s="89">
        <v>180000</v>
      </c>
      <c r="F220" s="70">
        <v>100</v>
      </c>
      <c r="G220" s="89"/>
      <c r="H220" s="76"/>
      <c r="I220" s="56"/>
      <c r="J220" s="76">
        <v>180000</v>
      </c>
      <c r="K220" s="76"/>
      <c r="L220" s="76"/>
      <c r="M220" s="76">
        <v>0</v>
      </c>
    </row>
    <row r="221" spans="1:13" ht="12.75">
      <c r="A221" s="80"/>
      <c r="B221" s="90" t="s">
        <v>204</v>
      </c>
      <c r="C221" s="88"/>
      <c r="D221" s="92">
        <v>200000</v>
      </c>
      <c r="E221" s="92">
        <v>200000</v>
      </c>
      <c r="F221" s="70">
        <v>100</v>
      </c>
      <c r="G221" s="88">
        <v>0</v>
      </c>
      <c r="H221" s="88">
        <v>0</v>
      </c>
      <c r="I221" s="88">
        <v>0</v>
      </c>
      <c r="J221" s="92">
        <v>200000</v>
      </c>
      <c r="K221" s="92"/>
      <c r="L221" s="92"/>
      <c r="M221" s="76"/>
    </row>
    <row r="222" spans="1:13" ht="12.75">
      <c r="A222" s="80"/>
      <c r="B222" s="57" t="s">
        <v>246</v>
      </c>
      <c r="C222" s="88"/>
      <c r="D222" s="88">
        <v>200000</v>
      </c>
      <c r="E222" s="89">
        <v>200000</v>
      </c>
      <c r="F222" s="70">
        <v>100</v>
      </c>
      <c r="G222" s="89"/>
      <c r="H222" s="76"/>
      <c r="I222" s="56"/>
      <c r="J222" s="76">
        <v>200000</v>
      </c>
      <c r="K222" s="76"/>
      <c r="L222" s="76"/>
      <c r="M222" s="76"/>
    </row>
    <row r="223" spans="1:13" ht="12.75">
      <c r="A223" s="80"/>
      <c r="B223" s="90" t="s">
        <v>247</v>
      </c>
      <c r="C223" s="91">
        <v>100000</v>
      </c>
      <c r="D223" s="91">
        <v>80000</v>
      </c>
      <c r="E223" s="92">
        <v>80000</v>
      </c>
      <c r="F223" s="70">
        <v>100</v>
      </c>
      <c r="G223" s="92">
        <v>0</v>
      </c>
      <c r="H223" s="76"/>
      <c r="I223" s="56"/>
      <c r="J223" s="76"/>
      <c r="K223" s="93">
        <v>80000</v>
      </c>
      <c r="L223" s="93"/>
      <c r="M223" s="76">
        <v>0</v>
      </c>
    </row>
    <row r="224" spans="1:13" ht="33.75">
      <c r="A224" s="80"/>
      <c r="B224" s="125" t="s">
        <v>248</v>
      </c>
      <c r="C224" s="88">
        <v>100000</v>
      </c>
      <c r="D224" s="88">
        <v>80000</v>
      </c>
      <c r="E224" s="89">
        <v>80000</v>
      </c>
      <c r="F224" s="70">
        <v>100</v>
      </c>
      <c r="G224" s="89"/>
      <c r="H224" s="76"/>
      <c r="I224" s="56"/>
      <c r="J224" s="76"/>
      <c r="K224" s="76">
        <v>80000</v>
      </c>
      <c r="L224" s="76"/>
      <c r="M224" s="76">
        <v>0</v>
      </c>
    </row>
    <row r="225" spans="1:13" ht="12.75">
      <c r="A225" s="80"/>
      <c r="B225" s="90" t="s">
        <v>39</v>
      </c>
      <c r="C225" s="91">
        <v>3000000</v>
      </c>
      <c r="D225" s="91">
        <v>2930100</v>
      </c>
      <c r="E225" s="92">
        <v>2163100</v>
      </c>
      <c r="F225" s="70">
        <v>73.8</v>
      </c>
      <c r="G225" s="92">
        <v>0</v>
      </c>
      <c r="H225" s="92">
        <v>1396100</v>
      </c>
      <c r="I225" s="56"/>
      <c r="J225" s="76"/>
      <c r="K225" s="93">
        <v>767000</v>
      </c>
      <c r="L225" s="93"/>
      <c r="M225" s="76">
        <v>767000</v>
      </c>
    </row>
    <row r="226" spans="1:13" ht="12.75">
      <c r="A226" s="80"/>
      <c r="B226" s="85" t="s">
        <v>249</v>
      </c>
      <c r="C226" s="91">
        <v>3000000</v>
      </c>
      <c r="D226" s="91">
        <v>2930100</v>
      </c>
      <c r="E226" s="91">
        <v>2163100</v>
      </c>
      <c r="F226" s="70">
        <v>73.8</v>
      </c>
      <c r="G226" s="92">
        <v>0</v>
      </c>
      <c r="H226" s="92">
        <v>1396100</v>
      </c>
      <c r="I226" s="56"/>
      <c r="J226" s="76"/>
      <c r="K226" s="93">
        <v>767000</v>
      </c>
      <c r="L226" s="93"/>
      <c r="M226" s="76">
        <v>767000</v>
      </c>
    </row>
    <row r="227" spans="1:13" ht="33.75">
      <c r="A227" s="111"/>
      <c r="B227" s="102" t="s">
        <v>250</v>
      </c>
      <c r="C227" s="88">
        <v>2301000</v>
      </c>
      <c r="D227" s="88">
        <v>2301000</v>
      </c>
      <c r="E227" s="89">
        <v>1534000</v>
      </c>
      <c r="F227" s="70">
        <v>66.7</v>
      </c>
      <c r="G227" s="89"/>
      <c r="H227" s="76">
        <v>767000</v>
      </c>
      <c r="I227" s="56"/>
      <c r="J227" s="76"/>
      <c r="K227" s="76">
        <v>767000</v>
      </c>
      <c r="L227" s="76"/>
      <c r="M227" s="76">
        <v>767000</v>
      </c>
    </row>
    <row r="228" spans="1:13" ht="33.75">
      <c r="A228" s="111"/>
      <c r="B228" s="102" t="s">
        <v>251</v>
      </c>
      <c r="C228" s="88">
        <v>699000</v>
      </c>
      <c r="D228" s="88">
        <v>629100</v>
      </c>
      <c r="E228" s="89">
        <v>629100</v>
      </c>
      <c r="F228" s="70">
        <v>100</v>
      </c>
      <c r="G228" s="89"/>
      <c r="H228" s="76">
        <v>629100</v>
      </c>
      <c r="I228" s="56"/>
      <c r="J228" s="76"/>
      <c r="K228" s="76"/>
      <c r="L228" s="76"/>
      <c r="M228" s="76">
        <v>0</v>
      </c>
    </row>
    <row r="229" spans="1:13" ht="12.75">
      <c r="A229" s="57"/>
      <c r="B229" s="102"/>
      <c r="C229" s="70"/>
      <c r="D229" s="70"/>
      <c r="E229" s="70"/>
      <c r="F229" s="128"/>
      <c r="G229" s="70"/>
      <c r="H229" s="56"/>
      <c r="I229" s="56"/>
      <c r="J229" s="56"/>
      <c r="K229" s="56"/>
      <c r="L229" s="56"/>
      <c r="M229" s="76"/>
    </row>
  </sheetData>
  <mergeCells count="2">
    <mergeCell ref="A12:M13"/>
    <mergeCell ref="B1:M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Külli Lust</cp:lastModifiedBy>
  <cp:lastPrinted>2009-09-03T07:59:10Z</cp:lastPrinted>
  <dcterms:created xsi:type="dcterms:W3CDTF">1996-10-14T23:33:28Z</dcterms:created>
  <dcterms:modified xsi:type="dcterms:W3CDTF">2009-09-03T08:10:00Z</dcterms:modified>
  <cp:category/>
  <cp:version/>
  <cp:contentType/>
  <cp:contentStatus/>
</cp:coreProperties>
</file>