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activeTab="3"/>
  </bookViews>
  <sheets>
    <sheet name="1.osa" sheetId="1" r:id="rId1"/>
    <sheet name="2.osa" sheetId="2" r:id="rId2"/>
    <sheet name="3.osa" sheetId="3" r:id="rId3"/>
    <sheet name="4.osa" sheetId="4" r:id="rId4"/>
    <sheet name="5.osa" sheetId="5" r:id="rId5"/>
  </sheets>
  <definedNames/>
  <calcPr fullCalcOnLoad="1"/>
</workbook>
</file>

<file path=xl/sharedStrings.xml><?xml version="1.0" encoding="utf-8"?>
<sst xmlns="http://schemas.openxmlformats.org/spreadsheetml/2006/main" count="133" uniqueCount="34">
  <si>
    <t>Teenuse nimetus</t>
  </si>
  <si>
    <t>punkte</t>
  </si>
  <si>
    <t>hind</t>
  </si>
  <si>
    <t>kokku</t>
  </si>
  <si>
    <t>Madalaimad hinnad</t>
  </si>
  <si>
    <t>mehhanismide (traktor, tõstuk jms) kasutamine</t>
  </si>
  <si>
    <t>transportteenus</t>
  </si>
  <si>
    <t>kolimisteenus</t>
  </si>
  <si>
    <t>mittelepingulised remont-, ehitus- jms tööd</t>
  </si>
  <si>
    <t>Hoonete ja rajatiste hooldusteenuse kuumaksumus</t>
  </si>
  <si>
    <t>Eritööde ja -teenuste tunnitasu (tellimisel)</t>
  </si>
  <si>
    <t>Sealhulgas</t>
  </si>
  <si>
    <t>Vabaduse pst 4 avaliku WC teenuse osutamine ja hooldusteenuse kuumaksumus</t>
  </si>
  <si>
    <t>Küüni  tn avaliku WC teenuse osutamine ja hooldusteenuse kuumaksumus</t>
  </si>
  <si>
    <t>sh:</t>
  </si>
  <si>
    <t>Hoonete hooldus-ja haldusteenus (sh tehnosüsteemide hooldus, välikoristus, haldusteenus, erinõuded)</t>
  </si>
  <si>
    <t>Eritööde ja – teenuste tunnitasu (tellimisel)</t>
  </si>
  <si>
    <t>sh</t>
  </si>
  <si>
    <t>Mehhanismide (traktor, tõstuk, prügiveomasin jms) kasutamine</t>
  </si>
  <si>
    <t>Remont, ehitus, sanitaartehnilised tööd, tehnosüsteemide-, konstruktsiooniosade remont.</t>
  </si>
  <si>
    <t>Kolimisteenus</t>
  </si>
  <si>
    <t>Hoolduskoristus (prügi äravedu ja utiliseerimine, ruumide remondieelne-, ja järgne koristus, ahjude kütmine, fekaalivedu, kahjurite tõrje) s.h kulumaterjalid pakkumuse hinna sees</t>
  </si>
  <si>
    <t xml:space="preserve">Hoonete hooldus-ja haldusteenus (sh tehnosüsteemide hooldus, välikoristus, haldusteenus, erinõuded) </t>
  </si>
  <si>
    <t>Sisekoristus</t>
  </si>
  <si>
    <t xml:space="preserve">Mehhanismide (traktor, tõstuk, prügiveomasin jms) kasutamine. </t>
  </si>
  <si>
    <t>Remont, ehitus, sanitaartehnilised tööd, tehnosüsteemide-, konstruktsiooniosade remont</t>
  </si>
  <si>
    <t>Hoolduskoristus (prügi äravedu ja utiliseerimine, ruumide remondieelne-, ja järgne koristus, kahjurite tõrje) s.h kulumaterjalid pakkumuse hinna sees</t>
  </si>
  <si>
    <t>Eritööde ja -teenuste tunnitasu (tellimisel): mittelepingulised remont-, ehitus- jms tööd</t>
  </si>
  <si>
    <t>Arkaadia Halduse AS</t>
  </si>
  <si>
    <t>ISS Eesti AS</t>
  </si>
  <si>
    <t>Arkaadia Haldise AS</t>
  </si>
  <si>
    <t>Elamuhalduse AS</t>
  </si>
  <si>
    <t>Kinnisvarateenindus</t>
  </si>
  <si>
    <t>ISS Eesti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</si>
</sst>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#,##0.0"/>
    <numFmt numFmtId="174" formatCode="&quot;Jah&quot;;&quot;Jah&quot;;&quot;Ei&quot;"/>
    <numFmt numFmtId="175" formatCode="&quot;Tõene&quot;;&quot;Tõene&quot;;&quot;Väär&quot;"/>
    <numFmt numFmtId="176" formatCode="&quot;Sees&quot;;&quot;Sees&quot;;&quot;Väljas&quot;"/>
    <numFmt numFmtId="177" formatCode="[$€-2]\ #,##0.00_);[Red]\([$€-2]\ #,##0.00\)"/>
    <numFmt numFmtId="178" formatCode="0.0000"/>
    <numFmt numFmtId="179" formatCode="0.00000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48"/>
      <name val="Arial"/>
      <family val="2"/>
    </font>
    <font>
      <b/>
      <sz val="10"/>
      <color indexed="50"/>
      <name val="Arial"/>
      <family val="2"/>
    </font>
    <font>
      <sz val="9"/>
      <name val="Arial"/>
      <family val="2"/>
    </font>
    <font>
      <sz val="10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0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textRotation="90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right"/>
    </xf>
    <xf numFmtId="2" fontId="1" fillId="0" borderId="12" xfId="0" applyNumberFormat="1" applyFont="1" applyBorder="1" applyAlignment="1">
      <alignment horizontal="center"/>
    </xf>
    <xf numFmtId="172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3" fillId="0" borderId="13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2" fontId="1" fillId="0" borderId="14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4" fillId="0" borderId="16" xfId="0" applyNumberFormat="1" applyFont="1" applyBorder="1" applyAlignment="1">
      <alignment horizont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13"/>
  <sheetViews>
    <sheetView zoomScale="95" zoomScaleNormal="95" zoomScalePageLayoutView="0" workbookViewId="0" topLeftCell="A1">
      <selection activeCell="E2" sqref="E2"/>
    </sheetView>
  </sheetViews>
  <sheetFormatPr defaultColWidth="9.140625" defaultRowHeight="12.75"/>
  <cols>
    <col min="1" max="1" width="3.421875" style="0" customWidth="1"/>
    <col min="2" max="2" width="42.8515625" style="0" customWidth="1"/>
    <col min="3" max="3" width="7.7109375" style="0" customWidth="1"/>
    <col min="4" max="4" width="8.421875" style="0" customWidth="1"/>
    <col min="5" max="5" width="10.00390625" style="0" customWidth="1"/>
    <col min="6" max="6" width="8.28125" style="0" customWidth="1"/>
    <col min="7" max="7" width="11.00390625" style="0" customWidth="1"/>
    <col min="8" max="8" width="10.28125" style="0" customWidth="1"/>
  </cols>
  <sheetData>
    <row r="5" spans="1:8" ht="12.75" customHeight="1">
      <c r="A5" s="30" t="s">
        <v>0</v>
      </c>
      <c r="B5" s="31"/>
      <c r="C5" s="34" t="s">
        <v>4</v>
      </c>
      <c r="D5" s="35"/>
      <c r="E5" s="23" t="s">
        <v>28</v>
      </c>
      <c r="F5" s="24"/>
      <c r="G5" s="25" t="s">
        <v>29</v>
      </c>
      <c r="H5" s="26"/>
    </row>
    <row r="6" spans="1:8" ht="12.75">
      <c r="A6" s="32"/>
      <c r="B6" s="33"/>
      <c r="C6" s="2" t="s">
        <v>1</v>
      </c>
      <c r="D6" s="2" t="s">
        <v>2</v>
      </c>
      <c r="E6" s="3" t="s">
        <v>1</v>
      </c>
      <c r="F6" s="3" t="s">
        <v>2</v>
      </c>
      <c r="G6" s="3" t="s">
        <v>1</v>
      </c>
      <c r="H6" s="3" t="s">
        <v>2</v>
      </c>
    </row>
    <row r="7" spans="1:8" ht="12.75">
      <c r="A7" s="4" t="s">
        <v>9</v>
      </c>
      <c r="B7" s="4"/>
      <c r="C7" s="8">
        <v>70</v>
      </c>
      <c r="D7" s="17">
        <v>1238.9</v>
      </c>
      <c r="E7" s="20">
        <f aca="true" t="shared" si="0" ref="E7:E12">D7/F7*C7</f>
        <v>40.52476635514019</v>
      </c>
      <c r="F7" s="13">
        <v>2140</v>
      </c>
      <c r="G7" s="20">
        <f aca="true" t="shared" si="1" ref="G7:G12">(D7/H7)*C7</f>
        <v>70</v>
      </c>
      <c r="H7" s="13">
        <v>1238.9</v>
      </c>
    </row>
    <row r="8" spans="1:8" ht="12.75">
      <c r="A8" s="4" t="s">
        <v>10</v>
      </c>
      <c r="B8" s="4"/>
      <c r="C8" s="8">
        <f>SUM(C9:C12)</f>
        <v>30</v>
      </c>
      <c r="D8" s="17"/>
      <c r="E8" s="20"/>
      <c r="F8" s="14"/>
      <c r="G8" s="20"/>
      <c r="H8" s="13"/>
    </row>
    <row r="9" spans="1:8" ht="14.25" customHeight="1">
      <c r="A9" s="27" t="s">
        <v>11</v>
      </c>
      <c r="B9" t="s">
        <v>5</v>
      </c>
      <c r="C9" s="8">
        <v>5</v>
      </c>
      <c r="D9" s="17">
        <v>17.28</v>
      </c>
      <c r="E9" s="20">
        <f t="shared" si="0"/>
        <v>0.7200000000000001</v>
      </c>
      <c r="F9" s="13">
        <v>120</v>
      </c>
      <c r="G9" s="20">
        <f t="shared" si="1"/>
        <v>5</v>
      </c>
      <c r="H9" s="13">
        <v>17.28</v>
      </c>
    </row>
    <row r="10" spans="1:8" ht="14.25" customHeight="1">
      <c r="A10" s="28"/>
      <c r="B10" t="s">
        <v>6</v>
      </c>
      <c r="C10" s="8">
        <v>5</v>
      </c>
      <c r="D10" s="17">
        <v>10</v>
      </c>
      <c r="E10" s="20">
        <f t="shared" si="0"/>
        <v>5</v>
      </c>
      <c r="F10" s="13">
        <v>10</v>
      </c>
      <c r="G10" s="20">
        <f t="shared" si="1"/>
        <v>3.4722222222222223</v>
      </c>
      <c r="H10" s="13">
        <v>14.4</v>
      </c>
    </row>
    <row r="11" spans="1:8" ht="14.25" customHeight="1">
      <c r="A11" s="28"/>
      <c r="B11" t="s">
        <v>7</v>
      </c>
      <c r="C11" s="8">
        <v>1</v>
      </c>
      <c r="D11" s="17">
        <v>14.4</v>
      </c>
      <c r="E11" s="20">
        <f t="shared" si="0"/>
        <v>0.12000000000000001</v>
      </c>
      <c r="F11" s="13">
        <v>120</v>
      </c>
      <c r="G11" s="20">
        <f t="shared" si="1"/>
        <v>1</v>
      </c>
      <c r="H11" s="13">
        <v>14.4</v>
      </c>
    </row>
    <row r="12" spans="1:8" ht="14.25" customHeight="1" thickBot="1">
      <c r="A12" s="29"/>
      <c r="B12" t="s">
        <v>8</v>
      </c>
      <c r="C12" s="8">
        <v>19</v>
      </c>
      <c r="D12" s="17">
        <v>2.42</v>
      </c>
      <c r="E12" s="21">
        <f t="shared" si="0"/>
        <v>19</v>
      </c>
      <c r="F12" s="13">
        <v>2.42</v>
      </c>
      <c r="G12" s="21">
        <f t="shared" si="1"/>
        <v>9.214428857715431</v>
      </c>
      <c r="H12" s="13">
        <v>4.99</v>
      </c>
    </row>
    <row r="13" spans="1:8" ht="14.25" thickBot="1" thickTop="1">
      <c r="A13" s="1"/>
      <c r="B13" s="5" t="s">
        <v>3</v>
      </c>
      <c r="C13" s="12">
        <f>C8+C7</f>
        <v>100</v>
      </c>
      <c r="D13" s="9"/>
      <c r="E13" s="22">
        <f>SUM(E7:E12)</f>
        <v>65.36476635514018</v>
      </c>
      <c r="F13" s="18"/>
      <c r="G13" s="22">
        <f>SUM(G7:G12)</f>
        <v>88.68665107993766</v>
      </c>
      <c r="H13" s="18"/>
    </row>
  </sheetData>
  <sheetProtection/>
  <mergeCells count="5">
    <mergeCell ref="E5:F5"/>
    <mergeCell ref="G5:H5"/>
    <mergeCell ref="A9:A12"/>
    <mergeCell ref="A5:B6"/>
    <mergeCell ref="C5:D5"/>
  </mergeCells>
  <printOptions/>
  <pageMargins left="0.4330708661417323" right="0.3937007874015748" top="1.29921259842519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R11"/>
  <sheetViews>
    <sheetView zoomScale="95" zoomScaleNormal="95" zoomScalePageLayoutView="0" workbookViewId="0" topLeftCell="A1">
      <selection activeCell="H2" sqref="H2"/>
    </sheetView>
  </sheetViews>
  <sheetFormatPr defaultColWidth="9.140625" defaultRowHeight="12.75"/>
  <cols>
    <col min="1" max="1" width="3.421875" style="0" customWidth="1"/>
    <col min="2" max="2" width="71.8515625" style="0" customWidth="1"/>
    <col min="3" max="3" width="7.7109375" style="0" customWidth="1"/>
    <col min="4" max="4" width="8.421875" style="0" customWidth="1"/>
    <col min="5" max="5" width="10.28125" style="0" customWidth="1"/>
    <col min="6" max="6" width="8.28125" style="0" customWidth="1"/>
    <col min="7" max="7" width="12.8515625" style="0" customWidth="1"/>
    <col min="8" max="8" width="9.8515625" style="0" customWidth="1"/>
    <col min="9" max="9" width="7.00390625" style="0" hidden="1" customWidth="1"/>
    <col min="10" max="18" width="0" style="0" hidden="1" customWidth="1"/>
  </cols>
  <sheetData>
    <row r="5" spans="1:18" ht="12.75" customHeight="1">
      <c r="A5" s="30" t="s">
        <v>0</v>
      </c>
      <c r="B5" s="31"/>
      <c r="C5" s="34" t="s">
        <v>4</v>
      </c>
      <c r="D5" s="35"/>
      <c r="E5" s="23" t="s">
        <v>30</v>
      </c>
      <c r="F5" s="24"/>
      <c r="G5" s="25" t="s">
        <v>31</v>
      </c>
      <c r="H5" s="26"/>
      <c r="I5" s="23"/>
      <c r="J5" s="24"/>
      <c r="K5" s="23"/>
      <c r="L5" s="24"/>
      <c r="M5" s="23"/>
      <c r="N5" s="24"/>
      <c r="O5" s="23"/>
      <c r="P5" s="24"/>
      <c r="Q5" s="23"/>
      <c r="R5" s="24"/>
    </row>
    <row r="6" spans="1:18" ht="12.75">
      <c r="A6" s="32"/>
      <c r="B6" s="33"/>
      <c r="C6" s="2" t="s">
        <v>1</v>
      </c>
      <c r="D6" s="2" t="s">
        <v>2</v>
      </c>
      <c r="E6" s="3" t="s">
        <v>1</v>
      </c>
      <c r="F6" s="3" t="s">
        <v>2</v>
      </c>
      <c r="G6" s="3" t="s">
        <v>1</v>
      </c>
      <c r="H6" s="3" t="s">
        <v>2</v>
      </c>
      <c r="I6" s="3" t="s">
        <v>1</v>
      </c>
      <c r="J6" s="3" t="s">
        <v>2</v>
      </c>
      <c r="K6" s="3" t="s">
        <v>1</v>
      </c>
      <c r="L6" s="3" t="s">
        <v>2</v>
      </c>
      <c r="M6" s="3" t="s">
        <v>1</v>
      </c>
      <c r="N6" s="3" t="s">
        <v>2</v>
      </c>
      <c r="O6" s="3" t="s">
        <v>1</v>
      </c>
      <c r="P6" s="3" t="s">
        <v>2</v>
      </c>
      <c r="Q6" s="3" t="s">
        <v>1</v>
      </c>
      <c r="R6" s="3" t="s">
        <v>2</v>
      </c>
    </row>
    <row r="7" spans="1:18" ht="12.75">
      <c r="A7" s="4" t="s">
        <v>9</v>
      </c>
      <c r="B7" s="4"/>
      <c r="C7" s="8">
        <f>C8+C9</f>
        <v>80</v>
      </c>
      <c r="D7" s="11">
        <f>MIN(R7,P7,N7,F7,H7,J7)</f>
        <v>0</v>
      </c>
      <c r="E7" s="20"/>
      <c r="F7" s="13"/>
      <c r="G7" s="7"/>
      <c r="H7" s="13"/>
      <c r="I7" s="7" t="e">
        <f>D7/J7*C7</f>
        <v>#DIV/0!</v>
      </c>
      <c r="J7" s="14"/>
      <c r="K7" s="7" t="e">
        <f>D7/L7*C7</f>
        <v>#DIV/0!</v>
      </c>
      <c r="L7" s="13"/>
      <c r="M7" s="7" t="e">
        <f>F7/N7*E7</f>
        <v>#DIV/0!</v>
      </c>
      <c r="N7" s="13"/>
      <c r="O7" s="7" t="e">
        <f>H7/P7*G7</f>
        <v>#DIV/0!</v>
      </c>
      <c r="P7" s="13"/>
      <c r="Q7" s="7" t="e">
        <f>J7/R7*I7</f>
        <v>#DIV/0!</v>
      </c>
      <c r="R7" s="13"/>
    </row>
    <row r="8" spans="1:18" ht="12.75">
      <c r="A8" s="16" t="s">
        <v>14</v>
      </c>
      <c r="B8" s="4" t="s">
        <v>12</v>
      </c>
      <c r="C8" s="8">
        <v>40</v>
      </c>
      <c r="D8" s="17">
        <f>MIN(R8,P8,N8,F8,H8,J8)</f>
        <v>1632</v>
      </c>
      <c r="E8" s="20">
        <f>D8/F8*C8</f>
        <v>40</v>
      </c>
      <c r="F8" s="13">
        <v>1632</v>
      </c>
      <c r="G8" s="20">
        <f>(D8/H8)*C8</f>
        <v>34.49587824984147</v>
      </c>
      <c r="H8" s="13">
        <v>1892.4</v>
      </c>
      <c r="I8" s="7" t="e">
        <f>D8/J8*C8</f>
        <v>#DIV/0!</v>
      </c>
      <c r="J8" s="14"/>
      <c r="K8" s="7" t="e">
        <f>D8/L8*C8</f>
        <v>#DIV/0!</v>
      </c>
      <c r="L8" s="13"/>
      <c r="M8" s="7" t="e">
        <f>F8/N8*E8</f>
        <v>#DIV/0!</v>
      </c>
      <c r="N8" s="13"/>
      <c r="O8" s="7" t="e">
        <f>H8/P8*G8</f>
        <v>#DIV/0!</v>
      </c>
      <c r="P8" s="13"/>
      <c r="Q8" s="7" t="e">
        <f>J8/R8*I8</f>
        <v>#DIV/0!</v>
      </c>
      <c r="R8" s="13"/>
    </row>
    <row r="9" spans="1:18" ht="12.75">
      <c r="A9" s="4"/>
      <c r="B9" s="4" t="s">
        <v>13</v>
      </c>
      <c r="C9" s="8">
        <v>40</v>
      </c>
      <c r="D9" s="17">
        <f>MIN(R9,P9,N9,F9,H9,J9)</f>
        <v>1136.4</v>
      </c>
      <c r="E9" s="20">
        <f>D9/F9*C9</f>
        <v>39.73426573426573</v>
      </c>
      <c r="F9" s="13">
        <v>1144</v>
      </c>
      <c r="G9" s="20">
        <f>(D9/H9)*C9</f>
        <v>40</v>
      </c>
      <c r="H9" s="13">
        <v>1136.4</v>
      </c>
      <c r="I9" s="7" t="e">
        <f>D9/J9*C9</f>
        <v>#DIV/0!</v>
      </c>
      <c r="J9" s="14"/>
      <c r="K9" s="7" t="e">
        <f>D9/L9*C9</f>
        <v>#DIV/0!</v>
      </c>
      <c r="L9" s="13"/>
      <c r="M9" s="7" t="e">
        <f>F9/N9*E9</f>
        <v>#DIV/0!</v>
      </c>
      <c r="N9" s="13"/>
      <c r="O9" s="7" t="e">
        <f>H9/P9*G9</f>
        <v>#DIV/0!</v>
      </c>
      <c r="P9" s="13"/>
      <c r="Q9" s="7" t="e">
        <f>J9/R9*I9</f>
        <v>#DIV/0!</v>
      </c>
      <c r="R9" s="13"/>
    </row>
    <row r="10" spans="1:18" ht="13.5" thickBot="1">
      <c r="A10" s="36" t="s">
        <v>27</v>
      </c>
      <c r="B10" s="37"/>
      <c r="C10" s="8">
        <v>20</v>
      </c>
      <c r="D10" s="17">
        <f>MIN(R10,P10,N10,F10,H10,J10)</f>
        <v>21.58</v>
      </c>
      <c r="E10" s="21">
        <f>D10/F10*C10</f>
        <v>8.632</v>
      </c>
      <c r="F10" s="13">
        <v>50</v>
      </c>
      <c r="G10" s="21">
        <f>(D10/H10)*C10</f>
        <v>20</v>
      </c>
      <c r="H10" s="13">
        <v>21.58</v>
      </c>
      <c r="I10" s="7" t="e">
        <f>D10/J10*C10</f>
        <v>#DIV/0!</v>
      </c>
      <c r="J10" s="14"/>
      <c r="K10" s="7" t="e">
        <f>D10/L10*C10</f>
        <v>#DIV/0!</v>
      </c>
      <c r="L10" s="13"/>
      <c r="M10" s="7" t="e">
        <f>F10/N10*E10</f>
        <v>#DIV/0!</v>
      </c>
      <c r="N10" s="13"/>
      <c r="O10" s="7" t="e">
        <f>H10/P10*G10</f>
        <v>#DIV/0!</v>
      </c>
      <c r="P10" s="13"/>
      <c r="Q10" s="7" t="e">
        <f>J10/R10*I10</f>
        <v>#DIV/0!</v>
      </c>
      <c r="R10" s="13"/>
    </row>
    <row r="11" spans="1:18" ht="14.25" thickBot="1" thickTop="1">
      <c r="A11" s="1"/>
      <c r="B11" s="5" t="s">
        <v>3</v>
      </c>
      <c r="C11" s="12">
        <f>C10+C7</f>
        <v>100</v>
      </c>
      <c r="D11" s="9"/>
      <c r="E11" s="22">
        <f>SUM(E7:E10)</f>
        <v>88.36626573426574</v>
      </c>
      <c r="F11" s="18"/>
      <c r="G11" s="22">
        <f>SUM(G7:G10)</f>
        <v>94.49587824984147</v>
      </c>
      <c r="H11" s="18"/>
      <c r="I11" s="10" t="e">
        <f>SUM(I7:I10)</f>
        <v>#DIV/0!</v>
      </c>
      <c r="J11" s="6"/>
      <c r="K11" s="10" t="e">
        <f>SUM(K7:K10)</f>
        <v>#DIV/0!</v>
      </c>
      <c r="L11" s="6"/>
      <c r="M11" s="10" t="e">
        <f>SUM(M7:M10)</f>
        <v>#DIV/0!</v>
      </c>
      <c r="N11" s="6"/>
      <c r="O11" s="10" t="e">
        <f>SUM(O7:O10)</f>
        <v>#DIV/0!</v>
      </c>
      <c r="P11" s="6"/>
      <c r="Q11" s="10" t="e">
        <f>SUM(Q7:Q10)</f>
        <v>#DIV/0!</v>
      </c>
      <c r="R11" s="6"/>
    </row>
  </sheetData>
  <sheetProtection/>
  <mergeCells count="10">
    <mergeCell ref="M5:N5"/>
    <mergeCell ref="O5:P5"/>
    <mergeCell ref="Q5:R5"/>
    <mergeCell ref="A10:B10"/>
    <mergeCell ref="A5:B6"/>
    <mergeCell ref="C5:D5"/>
    <mergeCell ref="E5:F5"/>
    <mergeCell ref="G5:H5"/>
    <mergeCell ref="I5:J5"/>
    <mergeCell ref="K5:L5"/>
  </mergeCells>
  <printOptions/>
  <pageMargins left="0.4330708661417323" right="0.3937007874015748" top="1.29921259842519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R13"/>
  <sheetViews>
    <sheetView zoomScale="95" zoomScaleNormal="95" zoomScalePageLayoutView="0" workbookViewId="0" topLeftCell="A1">
      <selection activeCell="G7" sqref="G7:G13"/>
    </sheetView>
  </sheetViews>
  <sheetFormatPr defaultColWidth="9.140625" defaultRowHeight="12.75"/>
  <cols>
    <col min="1" max="1" width="3.421875" style="0" customWidth="1"/>
    <col min="2" max="2" width="55.28125" style="0" customWidth="1"/>
    <col min="3" max="3" width="7.7109375" style="0" customWidth="1"/>
    <col min="4" max="4" width="8.421875" style="0" customWidth="1"/>
    <col min="5" max="5" width="9.421875" style="0" customWidth="1"/>
    <col min="6" max="6" width="8.28125" style="0" customWidth="1"/>
    <col min="7" max="7" width="9.140625" style="0" customWidth="1"/>
    <col min="8" max="8" width="9.8515625" style="0" customWidth="1"/>
    <col min="9" max="9" width="7.7109375" style="0" hidden="1" customWidth="1"/>
    <col min="10" max="18" width="0" style="0" hidden="1" customWidth="1"/>
  </cols>
  <sheetData>
    <row r="5" spans="1:18" ht="12.75" customHeight="1">
      <c r="A5" s="30" t="s">
        <v>0</v>
      </c>
      <c r="B5" s="31"/>
      <c r="C5" s="34" t="s">
        <v>4</v>
      </c>
      <c r="D5" s="35"/>
      <c r="E5" s="23" t="s">
        <v>28</v>
      </c>
      <c r="F5" s="24"/>
      <c r="G5" s="25" t="s">
        <v>31</v>
      </c>
      <c r="H5" s="26"/>
      <c r="I5" s="23"/>
      <c r="J5" s="24"/>
      <c r="K5" s="23"/>
      <c r="L5" s="24"/>
      <c r="M5" s="23"/>
      <c r="N5" s="24"/>
      <c r="O5" s="23"/>
      <c r="P5" s="24"/>
      <c r="Q5" s="23"/>
      <c r="R5" s="24"/>
    </row>
    <row r="6" spans="1:18" ht="12.75">
      <c r="A6" s="32"/>
      <c r="B6" s="33"/>
      <c r="C6" s="2" t="s">
        <v>1</v>
      </c>
      <c r="D6" s="2" t="s">
        <v>2</v>
      </c>
      <c r="E6" s="3" t="s">
        <v>1</v>
      </c>
      <c r="F6" s="3" t="s">
        <v>2</v>
      </c>
      <c r="G6" s="3" t="s">
        <v>1</v>
      </c>
      <c r="H6" s="3" t="s">
        <v>2</v>
      </c>
      <c r="I6" s="3" t="s">
        <v>1</v>
      </c>
      <c r="J6" s="3" t="s">
        <v>2</v>
      </c>
      <c r="K6" s="3" t="s">
        <v>1</v>
      </c>
      <c r="L6" s="3" t="s">
        <v>2</v>
      </c>
      <c r="M6" s="3" t="s">
        <v>1</v>
      </c>
      <c r="N6" s="3" t="s">
        <v>2</v>
      </c>
      <c r="O6" s="3" t="s">
        <v>1</v>
      </c>
      <c r="P6" s="3" t="s">
        <v>2</v>
      </c>
      <c r="Q6" s="3" t="s">
        <v>1</v>
      </c>
      <c r="R6" s="3" t="s">
        <v>2</v>
      </c>
    </row>
    <row r="7" spans="1:18" ht="32.25" customHeight="1">
      <c r="A7" s="38" t="s">
        <v>15</v>
      </c>
      <c r="B7" s="39"/>
      <c r="C7" s="8">
        <v>70</v>
      </c>
      <c r="D7" s="17">
        <f aca="true" t="shared" si="0" ref="D7:D12">MIN(R7,P7,N7,F7,H7,J7)</f>
        <v>899.04</v>
      </c>
      <c r="E7" s="20">
        <f aca="true" t="shared" si="1" ref="E7:E12">D7/F7*C7</f>
        <v>58.27111111111111</v>
      </c>
      <c r="F7" s="13">
        <v>1080</v>
      </c>
      <c r="G7" s="20">
        <f aca="true" t="shared" si="2" ref="G7:G12">(D7/H7)*C7</f>
        <v>70</v>
      </c>
      <c r="H7" s="13">
        <v>899.04</v>
      </c>
      <c r="I7" s="7" t="e">
        <f aca="true" t="shared" si="3" ref="I7:I12">D7/J7*C7</f>
        <v>#DIV/0!</v>
      </c>
      <c r="J7" s="14"/>
      <c r="K7" s="7" t="e">
        <f aca="true" t="shared" si="4" ref="K7:K12">D7/L7*C7</f>
        <v>#DIV/0!</v>
      </c>
      <c r="L7" s="13"/>
      <c r="M7" s="7" t="e">
        <f aca="true" t="shared" si="5" ref="M7:M12">F7/N7*E7</f>
        <v>#DIV/0!</v>
      </c>
      <c r="N7" s="13"/>
      <c r="O7" s="7" t="e">
        <f aca="true" t="shared" si="6" ref="O7:O12">H7/P7*G7</f>
        <v>#DIV/0!</v>
      </c>
      <c r="P7" s="13"/>
      <c r="Q7" s="7" t="e">
        <f aca="true" t="shared" si="7" ref="Q7:Q12">J7/R7*I7</f>
        <v>#DIV/0!</v>
      </c>
      <c r="R7" s="13"/>
    </row>
    <row r="8" spans="1:18" ht="15.75" customHeight="1">
      <c r="A8" s="38" t="s">
        <v>16</v>
      </c>
      <c r="B8" s="39"/>
      <c r="C8" s="8">
        <f>SUM(C9:C12)</f>
        <v>30</v>
      </c>
      <c r="D8" s="17"/>
      <c r="E8" s="20"/>
      <c r="F8" s="13"/>
      <c r="G8" s="20"/>
      <c r="H8" s="13"/>
      <c r="I8" s="7" t="e">
        <f t="shared" si="3"/>
        <v>#DIV/0!</v>
      </c>
      <c r="J8" s="14"/>
      <c r="K8" s="7" t="e">
        <f t="shared" si="4"/>
        <v>#DIV/0!</v>
      </c>
      <c r="L8" s="13"/>
      <c r="M8" s="7" t="e">
        <f t="shared" si="5"/>
        <v>#DIV/0!</v>
      </c>
      <c r="N8" s="13"/>
      <c r="O8" s="7" t="e">
        <f t="shared" si="6"/>
        <v>#DIV/0!</v>
      </c>
      <c r="P8" s="13"/>
      <c r="Q8" s="7" t="e">
        <f t="shared" si="7"/>
        <v>#DIV/0!</v>
      </c>
      <c r="R8" s="13"/>
    </row>
    <row r="9" spans="1:18" ht="12.75">
      <c r="A9" s="16" t="s">
        <v>17</v>
      </c>
      <c r="B9" s="15" t="s">
        <v>18</v>
      </c>
      <c r="C9" s="8">
        <v>2</v>
      </c>
      <c r="D9" s="17">
        <f t="shared" si="0"/>
        <v>34.8</v>
      </c>
      <c r="E9" s="20">
        <f t="shared" si="1"/>
        <v>0.58</v>
      </c>
      <c r="F9" s="13">
        <v>120</v>
      </c>
      <c r="G9" s="20">
        <f t="shared" si="2"/>
        <v>2</v>
      </c>
      <c r="H9" s="13">
        <v>34.8</v>
      </c>
      <c r="I9" s="7" t="e">
        <f t="shared" si="3"/>
        <v>#DIV/0!</v>
      </c>
      <c r="J9" s="14"/>
      <c r="K9" s="7" t="e">
        <f t="shared" si="4"/>
        <v>#DIV/0!</v>
      </c>
      <c r="L9" s="13"/>
      <c r="M9" s="7" t="e">
        <f t="shared" si="5"/>
        <v>#DIV/0!</v>
      </c>
      <c r="N9" s="13"/>
      <c r="O9" s="7" t="e">
        <f t="shared" si="6"/>
        <v>#DIV/0!</v>
      </c>
      <c r="P9" s="13"/>
      <c r="Q9" s="7" t="e">
        <f t="shared" si="7"/>
        <v>#DIV/0!</v>
      </c>
      <c r="R9" s="13"/>
    </row>
    <row r="10" spans="1:18" ht="25.5">
      <c r="A10" s="4"/>
      <c r="B10" s="15" t="s">
        <v>19</v>
      </c>
      <c r="C10" s="8">
        <v>17</v>
      </c>
      <c r="D10" s="17">
        <f t="shared" si="0"/>
        <v>15</v>
      </c>
      <c r="E10" s="20">
        <f t="shared" si="1"/>
        <v>17</v>
      </c>
      <c r="F10" s="13">
        <v>15</v>
      </c>
      <c r="G10" s="20">
        <f t="shared" si="2"/>
        <v>11.816496756255793</v>
      </c>
      <c r="H10" s="13">
        <v>21.58</v>
      </c>
      <c r="I10" s="7" t="e">
        <f t="shared" si="3"/>
        <v>#DIV/0!</v>
      </c>
      <c r="J10" s="14"/>
      <c r="K10" s="7" t="e">
        <f t="shared" si="4"/>
        <v>#DIV/0!</v>
      </c>
      <c r="L10" s="13"/>
      <c r="M10" s="7" t="e">
        <f t="shared" si="5"/>
        <v>#DIV/0!</v>
      </c>
      <c r="N10" s="13"/>
      <c r="O10" s="7" t="e">
        <f t="shared" si="6"/>
        <v>#DIV/0!</v>
      </c>
      <c r="P10" s="13"/>
      <c r="Q10" s="7" t="e">
        <f t="shared" si="7"/>
        <v>#DIV/0!</v>
      </c>
      <c r="R10" s="13"/>
    </row>
    <row r="11" spans="1:18" ht="12.75">
      <c r="A11" s="4"/>
      <c r="B11" s="15" t="s">
        <v>20</v>
      </c>
      <c r="C11" s="8">
        <v>1</v>
      </c>
      <c r="D11" s="17">
        <f t="shared" si="0"/>
        <v>19.18</v>
      </c>
      <c r="E11" s="20">
        <f>D11/F11*C11</f>
        <v>0.15983333333333333</v>
      </c>
      <c r="F11" s="13">
        <v>120</v>
      </c>
      <c r="G11" s="20">
        <f>(D11/H11)*C11</f>
        <v>1</v>
      </c>
      <c r="H11" s="13">
        <v>19.18</v>
      </c>
      <c r="I11" s="7" t="e">
        <f>D11/J11*C11</f>
        <v>#DIV/0!</v>
      </c>
      <c r="J11" s="14"/>
      <c r="K11" s="7" t="e">
        <f>D11/L11*C11</f>
        <v>#DIV/0!</v>
      </c>
      <c r="L11" s="13"/>
      <c r="M11" s="7" t="e">
        <f>F11/N11*E11</f>
        <v>#DIV/0!</v>
      </c>
      <c r="N11" s="13"/>
      <c r="O11" s="7" t="e">
        <f>H11/P11*G11</f>
        <v>#DIV/0!</v>
      </c>
      <c r="P11" s="13"/>
      <c r="Q11" s="7" t="e">
        <f>J11/R11*I11</f>
        <v>#DIV/0!</v>
      </c>
      <c r="R11" s="13"/>
    </row>
    <row r="12" spans="1:18" ht="39" thickBot="1">
      <c r="A12" s="16"/>
      <c r="B12" s="15" t="s">
        <v>21</v>
      </c>
      <c r="C12" s="8">
        <v>10</v>
      </c>
      <c r="D12" s="17">
        <f t="shared" si="0"/>
        <v>21.58</v>
      </c>
      <c r="E12" s="21">
        <f t="shared" si="1"/>
        <v>3.5966666666666662</v>
      </c>
      <c r="F12" s="13">
        <v>60</v>
      </c>
      <c r="G12" s="21">
        <f t="shared" si="2"/>
        <v>10</v>
      </c>
      <c r="H12" s="13">
        <v>21.58</v>
      </c>
      <c r="I12" s="7" t="e">
        <f t="shared" si="3"/>
        <v>#DIV/0!</v>
      </c>
      <c r="J12" s="14"/>
      <c r="K12" s="7" t="e">
        <f t="shared" si="4"/>
        <v>#DIV/0!</v>
      </c>
      <c r="L12" s="13"/>
      <c r="M12" s="7" t="e">
        <f t="shared" si="5"/>
        <v>#DIV/0!</v>
      </c>
      <c r="N12" s="13"/>
      <c r="O12" s="7" t="e">
        <f t="shared" si="6"/>
        <v>#DIV/0!</v>
      </c>
      <c r="P12" s="13"/>
      <c r="Q12" s="7" t="e">
        <f t="shared" si="7"/>
        <v>#DIV/0!</v>
      </c>
      <c r="R12" s="13"/>
    </row>
    <row r="13" spans="1:18" ht="14.25" thickBot="1" thickTop="1">
      <c r="A13" s="1"/>
      <c r="B13" s="5" t="s">
        <v>3</v>
      </c>
      <c r="C13" s="12">
        <f>C8+C7</f>
        <v>100</v>
      </c>
      <c r="D13" s="9"/>
      <c r="E13" s="22">
        <f>SUM(E7:E12)</f>
        <v>79.60761111111111</v>
      </c>
      <c r="F13" s="18"/>
      <c r="G13" s="22">
        <f>SUM(G7:G12)</f>
        <v>94.81649675625579</v>
      </c>
      <c r="H13" s="18"/>
      <c r="I13" s="10" t="e">
        <f>SUM(I7:I12)</f>
        <v>#DIV/0!</v>
      </c>
      <c r="J13" s="6"/>
      <c r="K13" s="10" t="e">
        <f>SUM(K7:K12)</f>
        <v>#DIV/0!</v>
      </c>
      <c r="L13" s="6"/>
      <c r="M13" s="10" t="e">
        <f>SUM(M7:M12)</f>
        <v>#DIV/0!</v>
      </c>
      <c r="N13" s="6"/>
      <c r="O13" s="10" t="e">
        <f>SUM(O7:O12)</f>
        <v>#DIV/0!</v>
      </c>
      <c r="P13" s="6"/>
      <c r="Q13" s="10" t="e">
        <f>SUM(Q7:Q12)</f>
        <v>#DIV/0!</v>
      </c>
      <c r="R13" s="6"/>
    </row>
  </sheetData>
  <sheetProtection/>
  <mergeCells count="11">
    <mergeCell ref="K5:L5"/>
    <mergeCell ref="M5:N5"/>
    <mergeCell ref="O5:P5"/>
    <mergeCell ref="Q5:R5"/>
    <mergeCell ref="A7:B7"/>
    <mergeCell ref="A8:B8"/>
    <mergeCell ref="A5:B6"/>
    <mergeCell ref="C5:D5"/>
    <mergeCell ref="E5:F5"/>
    <mergeCell ref="G5:H5"/>
    <mergeCell ref="I5:J5"/>
  </mergeCells>
  <printOptions/>
  <pageMargins left="0.4330708661417323" right="0.3937007874015748" top="1.29921259842519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R14"/>
  <sheetViews>
    <sheetView tabSelected="1" zoomScale="95" zoomScaleNormal="95" zoomScalePageLayoutView="0" workbookViewId="0" topLeftCell="A1">
      <selection activeCell="K7" sqref="K7:K14"/>
    </sheetView>
  </sheetViews>
  <sheetFormatPr defaultColWidth="9.140625" defaultRowHeight="12.75"/>
  <cols>
    <col min="1" max="1" width="3.421875" style="0" customWidth="1"/>
    <col min="2" max="2" width="56.57421875" style="0" customWidth="1"/>
    <col min="3" max="3" width="7.7109375" style="0" customWidth="1"/>
    <col min="4" max="4" width="8.421875" style="0" customWidth="1"/>
    <col min="5" max="5" width="9.57421875" style="0" customWidth="1"/>
    <col min="6" max="6" width="8.28125" style="0" customWidth="1"/>
    <col min="7" max="7" width="10.8515625" style="0" customWidth="1"/>
    <col min="8" max="8" width="9.8515625" style="0" customWidth="1"/>
    <col min="9" max="9" width="8.8515625" style="0" customWidth="1"/>
    <col min="13" max="18" width="0" style="0" hidden="1" customWidth="1"/>
  </cols>
  <sheetData>
    <row r="5" spans="1:18" ht="12.75" customHeight="1">
      <c r="A5" s="30" t="s">
        <v>0</v>
      </c>
      <c r="B5" s="31"/>
      <c r="C5" s="34" t="s">
        <v>4</v>
      </c>
      <c r="D5" s="35"/>
      <c r="E5" s="23" t="s">
        <v>28</v>
      </c>
      <c r="F5" s="24"/>
      <c r="G5" s="25" t="s">
        <v>31</v>
      </c>
      <c r="H5" s="26"/>
      <c r="I5" s="23" t="s">
        <v>32</v>
      </c>
      <c r="J5" s="24"/>
      <c r="K5" s="23" t="s">
        <v>33</v>
      </c>
      <c r="L5" s="24"/>
      <c r="M5" s="23"/>
      <c r="N5" s="24"/>
      <c r="O5" s="23"/>
      <c r="P5" s="24"/>
      <c r="Q5" s="23"/>
      <c r="R5" s="24"/>
    </row>
    <row r="6" spans="1:18" ht="12.75">
      <c r="A6" s="32"/>
      <c r="B6" s="33"/>
      <c r="C6" s="2" t="s">
        <v>1</v>
      </c>
      <c r="D6" s="2" t="s">
        <v>2</v>
      </c>
      <c r="E6" s="3" t="s">
        <v>1</v>
      </c>
      <c r="F6" s="3" t="s">
        <v>2</v>
      </c>
      <c r="G6" s="3" t="s">
        <v>1</v>
      </c>
      <c r="H6" s="3" t="s">
        <v>2</v>
      </c>
      <c r="I6" s="3" t="s">
        <v>1</v>
      </c>
      <c r="J6" s="3" t="s">
        <v>2</v>
      </c>
      <c r="K6" s="3" t="s">
        <v>1</v>
      </c>
      <c r="L6" s="3" t="s">
        <v>2</v>
      </c>
      <c r="M6" s="3" t="s">
        <v>1</v>
      </c>
      <c r="N6" s="3" t="s">
        <v>2</v>
      </c>
      <c r="O6" s="3" t="s">
        <v>1</v>
      </c>
      <c r="P6" s="3" t="s">
        <v>2</v>
      </c>
      <c r="Q6" s="3" t="s">
        <v>1</v>
      </c>
      <c r="R6" s="3" t="s">
        <v>2</v>
      </c>
    </row>
    <row r="7" spans="1:18" ht="32.25" customHeight="1">
      <c r="A7" s="38" t="s">
        <v>22</v>
      </c>
      <c r="B7" s="39"/>
      <c r="C7" s="8">
        <v>63</v>
      </c>
      <c r="D7" s="17">
        <f aca="true" t="shared" si="0" ref="D7:D13">MIN(R7,P7,N7,F7,H7,J7)</f>
        <v>100</v>
      </c>
      <c r="E7" s="20">
        <f aca="true" t="shared" si="1" ref="E7:E13">D7/F7*C7</f>
        <v>63</v>
      </c>
      <c r="F7" s="13">
        <v>100</v>
      </c>
      <c r="G7" s="20">
        <f aca="true" t="shared" si="2" ref="G7:G13">(D7/H7)*C7</f>
        <v>1.547508511296812</v>
      </c>
      <c r="H7" s="13">
        <v>4071.06</v>
      </c>
      <c r="I7" s="20">
        <f aca="true" t="shared" si="3" ref="I7:I13">D7/J7*C7</f>
        <v>1.3752335714160977</v>
      </c>
      <c r="J7" s="19">
        <v>4581.04</v>
      </c>
      <c r="K7" s="20">
        <f aca="true" t="shared" si="4" ref="K7:K13">D7/L7*C7</f>
        <v>2.001524971406786</v>
      </c>
      <c r="L7" s="13">
        <v>3147.6</v>
      </c>
      <c r="M7" s="7" t="e">
        <f aca="true" t="shared" si="5" ref="M7:M13">F7/N7*E7</f>
        <v>#DIV/0!</v>
      </c>
      <c r="N7" s="13"/>
      <c r="O7" s="7" t="e">
        <f aca="true" t="shared" si="6" ref="O7:O13">H7/P7*G7</f>
        <v>#DIV/0!</v>
      </c>
      <c r="P7" s="13"/>
      <c r="Q7" s="7" t="e">
        <f aca="true" t="shared" si="7" ref="Q7:Q13">J7/R7*I7</f>
        <v>#DIV/0!</v>
      </c>
      <c r="R7" s="13"/>
    </row>
    <row r="8" spans="1:18" ht="12.75">
      <c r="A8" s="38" t="s">
        <v>23</v>
      </c>
      <c r="B8" s="39"/>
      <c r="C8" s="8">
        <v>10</v>
      </c>
      <c r="D8" s="17">
        <f t="shared" si="0"/>
        <v>319.4</v>
      </c>
      <c r="E8" s="20">
        <f>D8/F8*C8</f>
        <v>1.010759493670886</v>
      </c>
      <c r="F8" s="13">
        <v>3160</v>
      </c>
      <c r="G8" s="20">
        <f>(D8/H8)*C8</f>
        <v>2.951668052860179</v>
      </c>
      <c r="H8" s="13">
        <v>1082.1</v>
      </c>
      <c r="I8" s="20">
        <f>D8/J8*C8</f>
        <v>10</v>
      </c>
      <c r="J8" s="19">
        <v>319.4</v>
      </c>
      <c r="K8" s="20">
        <f>D8/L8*C8</f>
        <v>4.865935405240707</v>
      </c>
      <c r="L8" s="13">
        <v>656.4</v>
      </c>
      <c r="M8" s="7" t="e">
        <f>F8/N8*E8</f>
        <v>#DIV/0!</v>
      </c>
      <c r="N8" s="13"/>
      <c r="O8" s="7" t="e">
        <f>H8/P8*G8</f>
        <v>#DIV/0!</v>
      </c>
      <c r="P8" s="13"/>
      <c r="Q8" s="7" t="e">
        <f>J8/R8*I8</f>
        <v>#DIV/0!</v>
      </c>
      <c r="R8" s="13"/>
    </row>
    <row r="9" spans="1:18" ht="15.75" customHeight="1">
      <c r="A9" s="38" t="s">
        <v>16</v>
      </c>
      <c r="B9" s="39"/>
      <c r="C9" s="8">
        <f>SUM(C10:C13)</f>
        <v>27</v>
      </c>
      <c r="D9" s="17">
        <f t="shared" si="0"/>
        <v>0</v>
      </c>
      <c r="E9" s="20"/>
      <c r="F9" s="13"/>
      <c r="G9" s="20"/>
      <c r="H9" s="13"/>
      <c r="I9" s="20"/>
      <c r="J9" s="19"/>
      <c r="K9" s="20"/>
      <c r="L9" s="13"/>
      <c r="M9" s="7" t="e">
        <f t="shared" si="5"/>
        <v>#DIV/0!</v>
      </c>
      <c r="N9" s="13"/>
      <c r="O9" s="7" t="e">
        <f t="shared" si="6"/>
        <v>#DIV/0!</v>
      </c>
      <c r="P9" s="13"/>
      <c r="Q9" s="7" t="e">
        <f t="shared" si="7"/>
        <v>#DIV/0!</v>
      </c>
      <c r="R9" s="13"/>
    </row>
    <row r="10" spans="1:18" ht="12.75">
      <c r="A10" s="16" t="s">
        <v>17</v>
      </c>
      <c r="B10" s="15" t="s">
        <v>24</v>
      </c>
      <c r="C10" s="8">
        <v>2</v>
      </c>
      <c r="D10" s="17">
        <f t="shared" si="0"/>
        <v>34.8</v>
      </c>
      <c r="E10" s="20">
        <f t="shared" si="1"/>
        <v>0.58</v>
      </c>
      <c r="F10" s="13">
        <v>120</v>
      </c>
      <c r="G10" s="20">
        <f t="shared" si="2"/>
        <v>2</v>
      </c>
      <c r="H10" s="13">
        <v>34.8</v>
      </c>
      <c r="I10" s="20">
        <f t="shared" si="3"/>
        <v>1.420408163265306</v>
      </c>
      <c r="J10" s="19">
        <v>49</v>
      </c>
      <c r="K10" s="20">
        <f t="shared" si="4"/>
        <v>2.4166666666666665</v>
      </c>
      <c r="L10" s="13">
        <v>28.8</v>
      </c>
      <c r="M10" s="7" t="e">
        <f t="shared" si="5"/>
        <v>#DIV/0!</v>
      </c>
      <c r="N10" s="13"/>
      <c r="O10" s="7" t="e">
        <f t="shared" si="6"/>
        <v>#DIV/0!</v>
      </c>
      <c r="P10" s="13"/>
      <c r="Q10" s="7" t="e">
        <f t="shared" si="7"/>
        <v>#DIV/0!</v>
      </c>
      <c r="R10" s="13"/>
    </row>
    <row r="11" spans="1:18" ht="25.5">
      <c r="A11" s="4"/>
      <c r="B11" s="15" t="s">
        <v>25</v>
      </c>
      <c r="C11" s="8">
        <v>20</v>
      </c>
      <c r="D11" s="17">
        <f t="shared" si="0"/>
        <v>14.4</v>
      </c>
      <c r="E11" s="20">
        <f t="shared" si="1"/>
        <v>19.200000000000003</v>
      </c>
      <c r="F11" s="13">
        <v>15</v>
      </c>
      <c r="G11" s="20">
        <f t="shared" si="2"/>
        <v>13.34569045412419</v>
      </c>
      <c r="H11" s="13">
        <v>21.58</v>
      </c>
      <c r="I11" s="20">
        <f t="shared" si="3"/>
        <v>20</v>
      </c>
      <c r="J11" s="19">
        <v>14.4</v>
      </c>
      <c r="K11" s="20">
        <f t="shared" si="4"/>
        <v>16.666666666666664</v>
      </c>
      <c r="L11" s="13">
        <v>17.28</v>
      </c>
      <c r="M11" s="7" t="e">
        <f t="shared" si="5"/>
        <v>#DIV/0!</v>
      </c>
      <c r="N11" s="13"/>
      <c r="O11" s="7" t="e">
        <f t="shared" si="6"/>
        <v>#DIV/0!</v>
      </c>
      <c r="P11" s="13"/>
      <c r="Q11" s="7" t="e">
        <f t="shared" si="7"/>
        <v>#DIV/0!</v>
      </c>
      <c r="R11" s="13"/>
    </row>
    <row r="12" spans="1:18" ht="12.75">
      <c r="A12" s="4"/>
      <c r="B12" s="15" t="s">
        <v>20</v>
      </c>
      <c r="C12" s="8">
        <v>1</v>
      </c>
      <c r="D12" s="17">
        <f t="shared" si="0"/>
        <v>10.4</v>
      </c>
      <c r="E12" s="20">
        <f t="shared" si="1"/>
        <v>0.08666666666666667</v>
      </c>
      <c r="F12" s="13">
        <v>120</v>
      </c>
      <c r="G12" s="20">
        <f t="shared" si="2"/>
        <v>0.5422314911366006</v>
      </c>
      <c r="H12" s="13">
        <v>19.18</v>
      </c>
      <c r="I12" s="20">
        <f t="shared" si="3"/>
        <v>1</v>
      </c>
      <c r="J12" s="19">
        <v>10.4</v>
      </c>
      <c r="K12" s="20">
        <f t="shared" si="4"/>
        <v>0.7222222222222222</v>
      </c>
      <c r="L12" s="13">
        <v>14.4</v>
      </c>
      <c r="M12" s="7" t="e">
        <f t="shared" si="5"/>
        <v>#DIV/0!</v>
      </c>
      <c r="N12" s="13"/>
      <c r="O12" s="7" t="e">
        <f t="shared" si="6"/>
        <v>#DIV/0!</v>
      </c>
      <c r="P12" s="13"/>
      <c r="Q12" s="7" t="e">
        <f t="shared" si="7"/>
        <v>#DIV/0!</v>
      </c>
      <c r="R12" s="13"/>
    </row>
    <row r="13" spans="1:18" ht="39" thickBot="1">
      <c r="A13" s="16"/>
      <c r="B13" s="15" t="s">
        <v>26</v>
      </c>
      <c r="C13" s="8">
        <v>4</v>
      </c>
      <c r="D13" s="17">
        <f t="shared" si="0"/>
        <v>14.4</v>
      </c>
      <c r="E13" s="21">
        <f t="shared" si="1"/>
        <v>0.9600000000000001</v>
      </c>
      <c r="F13" s="13">
        <v>60</v>
      </c>
      <c r="G13" s="20">
        <f t="shared" si="2"/>
        <v>2.669138090824838</v>
      </c>
      <c r="H13" s="13">
        <v>21.58</v>
      </c>
      <c r="I13" s="20">
        <f t="shared" si="3"/>
        <v>4</v>
      </c>
      <c r="J13" s="19">
        <v>14.4</v>
      </c>
      <c r="K13" s="20">
        <f t="shared" si="4"/>
        <v>0.8571428571428571</v>
      </c>
      <c r="L13" s="13">
        <v>67.2</v>
      </c>
      <c r="M13" s="7" t="e">
        <f t="shared" si="5"/>
        <v>#DIV/0!</v>
      </c>
      <c r="N13" s="13"/>
      <c r="O13" s="7" t="e">
        <f t="shared" si="6"/>
        <v>#DIV/0!</v>
      </c>
      <c r="P13" s="13"/>
      <c r="Q13" s="7" t="e">
        <f t="shared" si="7"/>
        <v>#DIV/0!</v>
      </c>
      <c r="R13" s="13"/>
    </row>
    <row r="14" spans="1:18" ht="14.25" thickBot="1" thickTop="1">
      <c r="A14" s="1"/>
      <c r="B14" s="5" t="s">
        <v>3</v>
      </c>
      <c r="C14" s="12">
        <f>C7+C8+C9</f>
        <v>100</v>
      </c>
      <c r="D14" s="9"/>
      <c r="E14" s="22">
        <f>SUM(E7:E13)</f>
        <v>84.83742616033756</v>
      </c>
      <c r="F14" s="18"/>
      <c r="G14" s="22">
        <f>SUM(G7:G13)</f>
        <v>23.05623660024262</v>
      </c>
      <c r="H14" s="6"/>
      <c r="I14" s="22">
        <f>SUM(I7:I13)</f>
        <v>37.7956417346814</v>
      </c>
      <c r="J14" s="6"/>
      <c r="K14" s="22">
        <f>SUM(K7:K13)</f>
        <v>27.5301587893459</v>
      </c>
      <c r="L14" s="6"/>
      <c r="M14" s="10" t="e">
        <f>SUM(M7:M13)</f>
        <v>#DIV/0!</v>
      </c>
      <c r="N14" s="6"/>
      <c r="O14" s="10" t="e">
        <f>SUM(O7:O13)</f>
        <v>#DIV/0!</v>
      </c>
      <c r="P14" s="6"/>
      <c r="Q14" s="10" t="e">
        <f>SUM(Q7:Q13)</f>
        <v>#DIV/0!</v>
      </c>
      <c r="R14" s="6"/>
    </row>
  </sheetData>
  <sheetProtection/>
  <mergeCells count="12">
    <mergeCell ref="Q5:R5"/>
    <mergeCell ref="O5:P5"/>
    <mergeCell ref="M5:N5"/>
    <mergeCell ref="I5:J5"/>
    <mergeCell ref="K5:L5"/>
    <mergeCell ref="A7:B7"/>
    <mergeCell ref="A9:B9"/>
    <mergeCell ref="A8:B8"/>
    <mergeCell ref="A5:B6"/>
    <mergeCell ref="C5:D5"/>
    <mergeCell ref="E5:F5"/>
    <mergeCell ref="G5:H5"/>
  </mergeCells>
  <printOptions/>
  <pageMargins left="0.4330708661417323" right="0.3937007874015748" top="1.29921259842519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R14"/>
  <sheetViews>
    <sheetView zoomScale="95" zoomScaleNormal="95" zoomScalePageLayoutView="0" workbookViewId="0" topLeftCell="A1">
      <selection activeCell="J22" sqref="J22"/>
    </sheetView>
  </sheetViews>
  <sheetFormatPr defaultColWidth="9.140625" defaultRowHeight="12.75"/>
  <cols>
    <col min="1" max="1" width="3.421875" style="0" customWidth="1"/>
    <col min="2" max="2" width="56.57421875" style="0" customWidth="1"/>
    <col min="3" max="3" width="7.7109375" style="0" customWidth="1"/>
    <col min="4" max="4" width="8.421875" style="0" customWidth="1"/>
    <col min="5" max="5" width="9.57421875" style="0" customWidth="1"/>
    <col min="6" max="6" width="8.28125" style="0" customWidth="1"/>
    <col min="7" max="7" width="10.8515625" style="0" customWidth="1"/>
    <col min="8" max="8" width="9.8515625" style="0" customWidth="1"/>
    <col min="9" max="9" width="7.7109375" style="0" customWidth="1"/>
    <col min="11" max="18" width="0" style="0" hidden="1" customWidth="1"/>
  </cols>
  <sheetData>
    <row r="5" spans="1:18" ht="12.75" customHeight="1">
      <c r="A5" s="30" t="s">
        <v>0</v>
      </c>
      <c r="B5" s="31"/>
      <c r="C5" s="34" t="s">
        <v>4</v>
      </c>
      <c r="D5" s="35"/>
      <c r="E5" s="23" t="s">
        <v>28</v>
      </c>
      <c r="F5" s="24"/>
      <c r="G5" s="25" t="s">
        <v>31</v>
      </c>
      <c r="H5" s="26"/>
      <c r="I5" s="23" t="s">
        <v>33</v>
      </c>
      <c r="J5" s="24"/>
      <c r="K5" s="23"/>
      <c r="L5" s="24"/>
      <c r="M5" s="23"/>
      <c r="N5" s="24"/>
      <c r="O5" s="23"/>
      <c r="P5" s="24"/>
      <c r="Q5" s="23"/>
      <c r="R5" s="24"/>
    </row>
    <row r="6" spans="1:18" ht="12.75">
      <c r="A6" s="32"/>
      <c r="B6" s="33"/>
      <c r="C6" s="2" t="s">
        <v>1</v>
      </c>
      <c r="D6" s="2" t="s">
        <v>2</v>
      </c>
      <c r="E6" s="3" t="s">
        <v>1</v>
      </c>
      <c r="F6" s="3" t="s">
        <v>2</v>
      </c>
      <c r="G6" s="3" t="s">
        <v>1</v>
      </c>
      <c r="H6" s="3" t="s">
        <v>2</v>
      </c>
      <c r="I6" s="3" t="s">
        <v>1</v>
      </c>
      <c r="J6" s="3" t="s">
        <v>2</v>
      </c>
      <c r="K6" s="3" t="s">
        <v>1</v>
      </c>
      <c r="L6" s="3" t="s">
        <v>2</v>
      </c>
      <c r="M6" s="3" t="s">
        <v>1</v>
      </c>
      <c r="N6" s="3" t="s">
        <v>2</v>
      </c>
      <c r="O6" s="3" t="s">
        <v>1</v>
      </c>
      <c r="P6" s="3" t="s">
        <v>2</v>
      </c>
      <c r="Q6" s="3" t="s">
        <v>1</v>
      </c>
      <c r="R6" s="3" t="s">
        <v>2</v>
      </c>
    </row>
    <row r="7" spans="1:18" ht="32.25" customHeight="1">
      <c r="A7" s="38" t="s">
        <v>22</v>
      </c>
      <c r="B7" s="39"/>
      <c r="C7" s="8">
        <v>56</v>
      </c>
      <c r="D7" s="17">
        <f aca="true" t="shared" si="0" ref="D7:D13">MIN(R7,P7,N7,F7,H7,J7)</f>
        <v>100</v>
      </c>
      <c r="E7" s="20">
        <f aca="true" t="shared" si="1" ref="E7:E13">D7/F7*C7</f>
        <v>56</v>
      </c>
      <c r="F7" s="13">
        <v>100</v>
      </c>
      <c r="G7" s="20">
        <f aca="true" t="shared" si="2" ref="G7:G13">(D7/H7)*C7</f>
        <v>5.379442843419788</v>
      </c>
      <c r="H7" s="13">
        <v>1041</v>
      </c>
      <c r="I7" s="20">
        <f aca="true" t="shared" si="3" ref="I7:I13">D7/J7*C7</f>
        <v>8.206090091146216</v>
      </c>
      <c r="J7" s="19">
        <v>682.42</v>
      </c>
      <c r="K7" s="7" t="e">
        <f aca="true" t="shared" si="4" ref="K7:K13">D7/L7*C7</f>
        <v>#DIV/0!</v>
      </c>
      <c r="L7" s="13"/>
      <c r="M7" s="7" t="e">
        <f aca="true" t="shared" si="5" ref="M7:M13">F7/N7*E7</f>
        <v>#DIV/0!</v>
      </c>
      <c r="N7" s="13"/>
      <c r="O7" s="7" t="e">
        <f aca="true" t="shared" si="6" ref="O7:O13">H7/P7*G7</f>
        <v>#DIV/0!</v>
      </c>
      <c r="P7" s="13"/>
      <c r="Q7" s="7" t="e">
        <f aca="true" t="shared" si="7" ref="Q7:Q13">J7/R7*I7</f>
        <v>#DIV/0!</v>
      </c>
      <c r="R7" s="13"/>
    </row>
    <row r="8" spans="1:18" ht="12.75">
      <c r="A8" s="38" t="s">
        <v>23</v>
      </c>
      <c r="B8" s="39"/>
      <c r="C8" s="8">
        <v>20</v>
      </c>
      <c r="D8" s="17">
        <f t="shared" si="0"/>
        <v>338</v>
      </c>
      <c r="E8" s="20">
        <f t="shared" si="1"/>
        <v>3.484536082474227</v>
      </c>
      <c r="F8" s="13">
        <v>1940</v>
      </c>
      <c r="G8" s="20">
        <f t="shared" si="2"/>
        <v>20</v>
      </c>
      <c r="H8" s="13">
        <v>338</v>
      </c>
      <c r="I8" s="20">
        <f t="shared" si="3"/>
        <v>18.56989808532264</v>
      </c>
      <c r="J8" s="19">
        <v>364.03</v>
      </c>
      <c r="K8" s="7" t="e">
        <f t="shared" si="4"/>
        <v>#DIV/0!</v>
      </c>
      <c r="L8" s="13"/>
      <c r="M8" s="7" t="e">
        <f t="shared" si="5"/>
        <v>#DIV/0!</v>
      </c>
      <c r="N8" s="13"/>
      <c r="O8" s="7" t="e">
        <f t="shared" si="6"/>
        <v>#DIV/0!</v>
      </c>
      <c r="P8" s="13"/>
      <c r="Q8" s="7" t="e">
        <f t="shared" si="7"/>
        <v>#DIV/0!</v>
      </c>
      <c r="R8" s="13"/>
    </row>
    <row r="9" spans="1:18" ht="15.75" customHeight="1">
      <c r="A9" s="38" t="s">
        <v>16</v>
      </c>
      <c r="B9" s="39"/>
      <c r="C9" s="8">
        <f>SUM(C10:C13)</f>
        <v>24</v>
      </c>
      <c r="D9" s="17">
        <f t="shared" si="0"/>
        <v>0</v>
      </c>
      <c r="E9" s="20"/>
      <c r="F9" s="13"/>
      <c r="G9" s="20"/>
      <c r="H9" s="13"/>
      <c r="I9" s="20"/>
      <c r="J9" s="19"/>
      <c r="K9" s="7" t="e">
        <f t="shared" si="4"/>
        <v>#DIV/0!</v>
      </c>
      <c r="L9" s="13"/>
      <c r="M9" s="7" t="e">
        <f t="shared" si="5"/>
        <v>#DIV/0!</v>
      </c>
      <c r="N9" s="13"/>
      <c r="O9" s="7" t="e">
        <f t="shared" si="6"/>
        <v>#DIV/0!</v>
      </c>
      <c r="P9" s="13"/>
      <c r="Q9" s="7" t="e">
        <f t="shared" si="7"/>
        <v>#DIV/0!</v>
      </c>
      <c r="R9" s="13"/>
    </row>
    <row r="10" spans="1:18" ht="12.75">
      <c r="A10" s="16" t="s">
        <v>17</v>
      </c>
      <c r="B10" s="15" t="s">
        <v>24</v>
      </c>
      <c r="C10" s="8">
        <v>2</v>
      </c>
      <c r="D10" s="17">
        <f t="shared" si="0"/>
        <v>28.8</v>
      </c>
      <c r="E10" s="20">
        <f t="shared" si="1"/>
        <v>0.48000000000000004</v>
      </c>
      <c r="F10" s="13">
        <v>120</v>
      </c>
      <c r="G10" s="20">
        <f t="shared" si="2"/>
        <v>1.6551724137931036</v>
      </c>
      <c r="H10" s="13">
        <v>34.8</v>
      </c>
      <c r="I10" s="20">
        <f t="shared" si="3"/>
        <v>2</v>
      </c>
      <c r="J10" s="19">
        <v>28.8</v>
      </c>
      <c r="K10" s="7" t="e">
        <f t="shared" si="4"/>
        <v>#DIV/0!</v>
      </c>
      <c r="L10" s="13"/>
      <c r="M10" s="7" t="e">
        <f t="shared" si="5"/>
        <v>#DIV/0!</v>
      </c>
      <c r="N10" s="13"/>
      <c r="O10" s="7" t="e">
        <f t="shared" si="6"/>
        <v>#DIV/0!</v>
      </c>
      <c r="P10" s="13"/>
      <c r="Q10" s="7" t="e">
        <f t="shared" si="7"/>
        <v>#DIV/0!</v>
      </c>
      <c r="R10" s="13"/>
    </row>
    <row r="11" spans="1:18" ht="25.5">
      <c r="A11" s="4"/>
      <c r="B11" s="15" t="s">
        <v>25</v>
      </c>
      <c r="C11" s="8">
        <v>6</v>
      </c>
      <c r="D11" s="17">
        <f t="shared" si="0"/>
        <v>17.28</v>
      </c>
      <c r="E11" s="20">
        <f t="shared" si="1"/>
        <v>1.7280000000000002</v>
      </c>
      <c r="F11" s="13">
        <v>60</v>
      </c>
      <c r="G11" s="20">
        <f t="shared" si="2"/>
        <v>4.8044485634847085</v>
      </c>
      <c r="H11" s="13">
        <v>21.58</v>
      </c>
      <c r="I11" s="20">
        <f t="shared" si="3"/>
        <v>6</v>
      </c>
      <c r="J11" s="19">
        <v>17.28</v>
      </c>
      <c r="K11" s="7" t="e">
        <f t="shared" si="4"/>
        <v>#DIV/0!</v>
      </c>
      <c r="L11" s="13"/>
      <c r="M11" s="7" t="e">
        <f t="shared" si="5"/>
        <v>#DIV/0!</v>
      </c>
      <c r="N11" s="13"/>
      <c r="O11" s="7" t="e">
        <f t="shared" si="6"/>
        <v>#DIV/0!</v>
      </c>
      <c r="P11" s="13"/>
      <c r="Q11" s="7" t="e">
        <f t="shared" si="7"/>
        <v>#DIV/0!</v>
      </c>
      <c r="R11" s="13"/>
    </row>
    <row r="12" spans="1:18" ht="12.75">
      <c r="A12" s="4"/>
      <c r="B12" s="15" t="s">
        <v>20</v>
      </c>
      <c r="C12" s="8">
        <v>1</v>
      </c>
      <c r="D12" s="17">
        <f t="shared" si="0"/>
        <v>14.4</v>
      </c>
      <c r="E12" s="20">
        <f t="shared" si="1"/>
        <v>0.12000000000000001</v>
      </c>
      <c r="F12" s="13">
        <v>120</v>
      </c>
      <c r="G12" s="20">
        <f t="shared" si="2"/>
        <v>0.7507820646506779</v>
      </c>
      <c r="H12" s="13">
        <v>19.18</v>
      </c>
      <c r="I12" s="20">
        <f t="shared" si="3"/>
        <v>1</v>
      </c>
      <c r="J12" s="19">
        <v>14.4</v>
      </c>
      <c r="K12" s="7" t="e">
        <f t="shared" si="4"/>
        <v>#DIV/0!</v>
      </c>
      <c r="L12" s="13"/>
      <c r="M12" s="7" t="e">
        <f t="shared" si="5"/>
        <v>#DIV/0!</v>
      </c>
      <c r="N12" s="13"/>
      <c r="O12" s="7" t="e">
        <f t="shared" si="6"/>
        <v>#DIV/0!</v>
      </c>
      <c r="P12" s="13"/>
      <c r="Q12" s="7" t="e">
        <f t="shared" si="7"/>
        <v>#DIV/0!</v>
      </c>
      <c r="R12" s="13"/>
    </row>
    <row r="13" spans="1:18" ht="39" thickBot="1">
      <c r="A13" s="16"/>
      <c r="B13" s="15" t="s">
        <v>26</v>
      </c>
      <c r="C13" s="8">
        <v>15</v>
      </c>
      <c r="D13" s="17">
        <f t="shared" si="0"/>
        <v>21.58</v>
      </c>
      <c r="E13" s="21">
        <f t="shared" si="1"/>
        <v>10.79</v>
      </c>
      <c r="F13" s="13">
        <v>30</v>
      </c>
      <c r="G13" s="21">
        <f t="shared" si="2"/>
        <v>15</v>
      </c>
      <c r="H13" s="13">
        <v>21.58</v>
      </c>
      <c r="I13" s="21">
        <f t="shared" si="3"/>
        <v>4.816964285714286</v>
      </c>
      <c r="J13" s="19">
        <v>67.2</v>
      </c>
      <c r="K13" s="7" t="e">
        <f t="shared" si="4"/>
        <v>#DIV/0!</v>
      </c>
      <c r="L13" s="13"/>
      <c r="M13" s="7" t="e">
        <f t="shared" si="5"/>
        <v>#DIV/0!</v>
      </c>
      <c r="N13" s="13"/>
      <c r="O13" s="7" t="e">
        <f t="shared" si="6"/>
        <v>#DIV/0!</v>
      </c>
      <c r="P13" s="13"/>
      <c r="Q13" s="7" t="e">
        <f t="shared" si="7"/>
        <v>#DIV/0!</v>
      </c>
      <c r="R13" s="13"/>
    </row>
    <row r="14" spans="1:18" ht="14.25" thickBot="1" thickTop="1">
      <c r="A14" s="1"/>
      <c r="B14" s="5" t="s">
        <v>3</v>
      </c>
      <c r="C14" s="12">
        <f>C7+C8+C9</f>
        <v>100</v>
      </c>
      <c r="D14" s="9"/>
      <c r="E14" s="22">
        <f>SUM(E7:E13)</f>
        <v>72.60253608247422</v>
      </c>
      <c r="F14" s="18"/>
      <c r="G14" s="22">
        <f>SUM(G7:G13)</f>
        <v>47.589845885348275</v>
      </c>
      <c r="H14" s="18"/>
      <c r="I14" s="22">
        <f>SUM(I7:I13)</f>
        <v>40.59295246218314</v>
      </c>
      <c r="J14" s="18"/>
      <c r="K14" s="10" t="e">
        <f>SUM(K7:K13)</f>
        <v>#DIV/0!</v>
      </c>
      <c r="L14" s="6"/>
      <c r="M14" s="10" t="e">
        <f>SUM(M7:M13)</f>
        <v>#DIV/0!</v>
      </c>
      <c r="N14" s="6"/>
      <c r="O14" s="10" t="e">
        <f>SUM(O7:O13)</f>
        <v>#DIV/0!</v>
      </c>
      <c r="P14" s="6"/>
      <c r="Q14" s="10" t="e">
        <f>SUM(Q7:Q13)</f>
        <v>#DIV/0!</v>
      </c>
      <c r="R14" s="6"/>
    </row>
  </sheetData>
  <sheetProtection/>
  <mergeCells count="12">
    <mergeCell ref="I5:J5"/>
    <mergeCell ref="K5:L5"/>
    <mergeCell ref="M5:N5"/>
    <mergeCell ref="O5:P5"/>
    <mergeCell ref="Q5:R5"/>
    <mergeCell ref="A7:B7"/>
    <mergeCell ref="A8:B8"/>
    <mergeCell ref="A9:B9"/>
    <mergeCell ref="A5:B6"/>
    <mergeCell ref="C5:D5"/>
    <mergeCell ref="E5:F5"/>
    <mergeCell ref="G5:H5"/>
  </mergeCells>
  <printOptions/>
  <pageMargins left="0.4330708661417323" right="0.3937007874015748" top="1.29921259842519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Eva Lääne</cp:lastModifiedBy>
  <cp:lastPrinted>2012-11-22T13:04:45Z</cp:lastPrinted>
  <dcterms:created xsi:type="dcterms:W3CDTF">2003-01-09T06:06:43Z</dcterms:created>
  <dcterms:modified xsi:type="dcterms:W3CDTF">2012-11-22T13:57:10Z</dcterms:modified>
  <cp:category/>
  <cp:version/>
  <cp:contentType/>
  <cp:contentStatus/>
</cp:coreProperties>
</file>