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-45" windowWidth="24015" windowHeight="9150"/>
  </bookViews>
  <sheets>
    <sheet name="Lisa 1" sheetId="2" r:id="rId1"/>
    <sheet name="Lisa 2" sheetId="1" r:id="rId2"/>
  </sheets>
  <calcPr calcId="125725"/>
</workbook>
</file>

<file path=xl/calcChain.xml><?xml version="1.0" encoding="utf-8"?>
<calcChain xmlns="http://schemas.openxmlformats.org/spreadsheetml/2006/main">
  <c r="M7" i="2"/>
  <c r="L7"/>
  <c r="F7"/>
  <c r="F5" s="1"/>
  <c r="F10" s="1"/>
  <c r="S5"/>
  <c r="S10" s="1"/>
  <c r="O5"/>
  <c r="O10" s="1"/>
  <c r="P5"/>
  <c r="P10" s="1"/>
  <c r="Q5"/>
  <c r="Q10" s="1"/>
  <c r="R5"/>
  <c r="R10" s="1"/>
  <c r="K10"/>
  <c r="K5"/>
  <c r="G5"/>
  <c r="G10" s="1"/>
  <c r="H5"/>
  <c r="H10" s="1"/>
  <c r="T5" l="1"/>
  <c r="T10" s="1"/>
  <c r="E5"/>
  <c r="E10" s="1"/>
  <c r="D10" s="1"/>
  <c r="D6"/>
  <c r="D7"/>
  <c r="D8"/>
  <c r="D9"/>
  <c r="I9"/>
  <c r="I8"/>
  <c r="I7"/>
  <c r="I6"/>
  <c r="U5"/>
  <c r="U10" s="1"/>
  <c r="N5"/>
  <c r="N10" s="1"/>
  <c r="M5"/>
  <c r="M10" s="1"/>
  <c r="L5"/>
  <c r="L10" s="1"/>
  <c r="J5"/>
  <c r="J10" s="1"/>
  <c r="D5" l="1"/>
  <c r="I5"/>
  <c r="I10" s="1"/>
  <c r="L25" i="1" l="1"/>
  <c r="D14"/>
  <c r="E14"/>
  <c r="F14"/>
  <c r="G14"/>
  <c r="H14"/>
  <c r="I14"/>
  <c r="J14"/>
  <c r="K14"/>
  <c r="C14"/>
  <c r="L12"/>
  <c r="L13"/>
  <c r="L22"/>
  <c r="L23"/>
  <c r="D24"/>
  <c r="E24"/>
  <c r="F24"/>
  <c r="G24"/>
  <c r="H24"/>
  <c r="I24"/>
  <c r="J24"/>
  <c r="K24"/>
  <c r="C24"/>
  <c r="L16"/>
  <c r="L17"/>
  <c r="L18"/>
  <c r="L19"/>
  <c r="L20"/>
  <c r="L21"/>
  <c r="L15"/>
  <c r="D11"/>
  <c r="E11"/>
  <c r="F11"/>
  <c r="G11"/>
  <c r="H11"/>
  <c r="I11"/>
  <c r="J11"/>
  <c r="K11"/>
  <c r="C11"/>
  <c r="L6"/>
  <c r="L7"/>
  <c r="L8"/>
  <c r="L9"/>
  <c r="L10"/>
  <c r="L5"/>
  <c r="L14" l="1"/>
  <c r="L24"/>
  <c r="L11"/>
</calcChain>
</file>

<file path=xl/sharedStrings.xml><?xml version="1.0" encoding="utf-8"?>
<sst xmlns="http://schemas.openxmlformats.org/spreadsheetml/2006/main" count="97" uniqueCount="76">
  <si>
    <t>koolituskulud</t>
  </si>
  <si>
    <t>ruumide ülalpidamiskulud</t>
  </si>
  <si>
    <t>kulud inventarile</t>
  </si>
  <si>
    <t>õppevahendid</t>
  </si>
  <si>
    <t>üritused</t>
  </si>
  <si>
    <t>tegevusala
 kood</t>
  </si>
  <si>
    <t>kokku</t>
  </si>
  <si>
    <t>/allkirjastatud digitaalselt/</t>
  </si>
  <si>
    <t>Jüri Mölder</t>
  </si>
  <si>
    <t>Linnasekretär</t>
  </si>
  <si>
    <t>Kesklinna Kool</t>
  </si>
  <si>
    <t>09212</t>
  </si>
  <si>
    <t>Kroonuaia Kool</t>
  </si>
  <si>
    <t>Forseliuse Kool</t>
  </si>
  <si>
    <t>Mart Reiniku Kool</t>
  </si>
  <si>
    <t>Raatuse Kool</t>
  </si>
  <si>
    <t>Veeriku Kool</t>
  </si>
  <si>
    <t>Kokku põhikoolide otsekulud</t>
  </si>
  <si>
    <t>töötajate töötasu</t>
  </si>
  <si>
    <t>maksud</t>
  </si>
  <si>
    <t>lähetused</t>
  </si>
  <si>
    <t>Annelinna Gümnaasium</t>
  </si>
  <si>
    <t>09220</t>
  </si>
  <si>
    <t>Descartes'i Lütseum</t>
  </si>
  <si>
    <t>Karlova Gümnaasium</t>
  </si>
  <si>
    <t>Kivilinna Gümnaasium</t>
  </si>
  <si>
    <t>Kommertsgümnaasium</t>
  </si>
  <si>
    <t>Kunstigümnaasium</t>
  </si>
  <si>
    <t>Miina Härma Gümnaasium</t>
  </si>
  <si>
    <t>Vene Lütseum</t>
  </si>
  <si>
    <t>Tamme Gümnaasium</t>
  </si>
  <si>
    <t>Kokku põhi- ja üldkeskhariduse kaudsed kulud</t>
  </si>
  <si>
    <t>Jaan Poska Gümnaasium</t>
  </si>
  <si>
    <t>09213</t>
  </si>
  <si>
    <t>Kokku üldkeskhariduse otsekulud</t>
  </si>
  <si>
    <t>Hugo Treffneri Gümnaasium</t>
  </si>
  <si>
    <t>Täiskasvanute Gümnaasiumi kaudsed kulud</t>
  </si>
  <si>
    <t>09221</t>
  </si>
  <si>
    <t>eelarve liik*</t>
  </si>
  <si>
    <t>tegevusala kood</t>
  </si>
  <si>
    <t xml:space="preserve">KOKKU KULUD </t>
  </si>
  <si>
    <t>töötajate töötas</t>
  </si>
  <si>
    <t>lepinguline töötasu</t>
  </si>
  <si>
    <t>maksud töötasudelt</t>
  </si>
  <si>
    <t>administreerimis-
kulud</t>
  </si>
  <si>
    <t>koolitused</t>
  </si>
  <si>
    <t>ruumide ülalpidamis-kulud</t>
  </si>
  <si>
    <t>õppevahendid ja koolituskulud</t>
  </si>
  <si>
    <t>KUTSEHARIDUSKESKUS</t>
  </si>
  <si>
    <t>Kutseõppe kaudsed kulud</t>
  </si>
  <si>
    <t>09222</t>
  </si>
  <si>
    <t>Taseme alusel mittemääratletav haridus</t>
  </si>
  <si>
    <t>09500</t>
  </si>
  <si>
    <t>LINNAKANTSELEI</t>
  </si>
  <si>
    <t>04740</t>
  </si>
  <si>
    <t>LINNAPLANEERIMISE JA MAAKORRALDUSE OSAKOND</t>
  </si>
  <si>
    <t>04210</t>
  </si>
  <si>
    <t>KÕIK KOKKU</t>
  </si>
  <si>
    <t>2014. aastal sihtotstarbeliste kulude katteks saadud vahendite suunamine kulude katteks (eurodes)</t>
  </si>
  <si>
    <t xml:space="preserve">KOKKU TULUD </t>
  </si>
  <si>
    <t>3500.00</t>
  </si>
  <si>
    <t>toetus riigilt</t>
  </si>
  <si>
    <t>toetus sihtasutustelt</t>
  </si>
  <si>
    <t>toetus muudelt residentidelt</t>
  </si>
  <si>
    <t>3500.03</t>
  </si>
  <si>
    <t>3500.8</t>
  </si>
  <si>
    <t>toitlustuskulud</t>
  </si>
  <si>
    <t xml:space="preserve">*sihtotstarbeliselt saadud toetuste arvel põhitegevuskulude katteks </t>
  </si>
  <si>
    <t>toetus mitteresidentidelt</t>
  </si>
  <si>
    <t>3500.93</t>
  </si>
  <si>
    <t>ametnike töötas</t>
  </si>
  <si>
    <t>sõidukite ülalpidamiskulud</t>
  </si>
  <si>
    <t>infotehnoloogiakulud</t>
  </si>
  <si>
    <t>Koolidele 2013. aastal sihtotstarbeliste kulude katteks laekunud ja 2014. aasta alguseks kasutamata majandamiseelarve vahendite suunamine kulude katteks (eurodes)</t>
  </si>
  <si>
    <t>asutus/kontogrupi koodid</t>
  </si>
  <si>
    <t>administreeri-miskulud</t>
  </si>
</sst>
</file>

<file path=xl/styles.xml><?xml version="1.0" encoding="utf-8"?>
<styleSheet xmlns="http://schemas.openxmlformats.org/spreadsheetml/2006/main">
  <numFmts count="1">
    <numFmt numFmtId="43" formatCode="_-* #,##0.00\ _k_r_-;\-* #,##0.00\ _k_r_-;_-* &quot;-&quot;??\ _k_r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1"/>
      <color theme="1"/>
      <name val="Calibri"/>
      <family val="2"/>
      <scheme val="minor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3" fillId="0" borderId="0"/>
  </cellStyleXfs>
  <cellXfs count="70">
    <xf numFmtId="0" fontId="0" fillId="0" borderId="0" xfId="0"/>
    <xf numFmtId="0" fontId="3" fillId="0" borderId="0" xfId="1" applyFont="1"/>
    <xf numFmtId="0" fontId="3" fillId="0" borderId="0" xfId="1" quotePrefix="1" applyFont="1"/>
    <xf numFmtId="0" fontId="2" fillId="0" borderId="0" xfId="0" applyFont="1"/>
    <xf numFmtId="0" fontId="5" fillId="0" borderId="0" xfId="0" applyFont="1"/>
    <xf numFmtId="0" fontId="6" fillId="0" borderId="1" xfId="1" applyFont="1" applyFill="1" applyBorder="1" applyAlignment="1">
      <alignment horizontal="center" textRotation="90"/>
    </xf>
    <xf numFmtId="0" fontId="7" fillId="0" borderId="1" xfId="1" applyFont="1" applyFill="1" applyBorder="1" applyAlignment="1">
      <alignment horizontal="center" textRotation="90"/>
    </xf>
    <xf numFmtId="0" fontId="8" fillId="0" borderId="1" xfId="0" applyFont="1" applyBorder="1" applyAlignment="1">
      <alignment horizontal="center" textRotation="90" wrapText="1"/>
    </xf>
    <xf numFmtId="0" fontId="7" fillId="0" borderId="1" xfId="1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3" fontId="6" fillId="0" borderId="1" xfId="1" applyNumberFormat="1" applyFont="1" applyFill="1" applyBorder="1" applyAlignment="1">
      <alignment horizontal="right"/>
    </xf>
    <xf numFmtId="3" fontId="9" fillId="0" borderId="1" xfId="0" applyNumberFormat="1" applyFont="1" applyBorder="1"/>
    <xf numFmtId="3" fontId="8" fillId="0" borderId="1" xfId="0" applyNumberFormat="1" applyFont="1" applyBorder="1"/>
    <xf numFmtId="3" fontId="7" fillId="0" borderId="1" xfId="1" applyNumberFormat="1" applyFont="1" applyFill="1" applyBorder="1" applyAlignment="1">
      <alignment horizontal="center" wrapText="1"/>
    </xf>
    <xf numFmtId="3" fontId="6" fillId="0" borderId="1" xfId="1" quotePrefix="1" applyNumberFormat="1" applyFont="1" applyFill="1" applyBorder="1" applyAlignment="1">
      <alignment horizontal="center" wrapText="1"/>
    </xf>
    <xf numFmtId="0" fontId="10" fillId="0" borderId="0" xfId="0" applyFont="1"/>
    <xf numFmtId="0" fontId="0" fillId="0" borderId="0" xfId="0" applyFont="1"/>
    <xf numFmtId="3" fontId="6" fillId="0" borderId="1" xfId="1" applyNumberFormat="1" applyFont="1" applyFill="1" applyBorder="1" applyAlignment="1">
      <alignment horizontal="left" wrapText="1"/>
    </xf>
    <xf numFmtId="3" fontId="6" fillId="0" borderId="1" xfId="1" applyNumberFormat="1" applyFont="1" applyFill="1" applyBorder="1" applyAlignment="1">
      <alignment horizontal="center" wrapText="1"/>
    </xf>
    <xf numFmtId="3" fontId="7" fillId="0" borderId="1" xfId="1" applyNumberFormat="1" applyFont="1" applyFill="1" applyBorder="1" applyAlignment="1">
      <alignment horizontal="left" wrapText="1"/>
    </xf>
    <xf numFmtId="3" fontId="7" fillId="0" borderId="1" xfId="1" quotePrefix="1" applyNumberFormat="1" applyFont="1" applyFill="1" applyBorder="1" applyAlignment="1">
      <alignment horizontal="center" wrapText="1"/>
    </xf>
    <xf numFmtId="3" fontId="6" fillId="0" borderId="1" xfId="1" applyNumberFormat="1" applyFont="1" applyFill="1" applyBorder="1" applyAlignment="1">
      <alignment horizontal="right" wrapText="1"/>
    </xf>
    <xf numFmtId="0" fontId="7" fillId="0" borderId="0" xfId="1" applyFont="1" applyFill="1" applyBorder="1"/>
    <xf numFmtId="3" fontId="6" fillId="0" borderId="0" xfId="1" applyNumberFormat="1" applyFont="1" applyFill="1" applyBorder="1"/>
    <xf numFmtId="0" fontId="11" fillId="0" borderId="0" xfId="1" quotePrefix="1" applyFont="1" applyFill="1" applyBorder="1"/>
    <xf numFmtId="0" fontId="11" fillId="0" borderId="0" xfId="1" applyFont="1" applyFill="1" applyBorder="1"/>
    <xf numFmtId="3" fontId="12" fillId="0" borderId="0" xfId="1" applyNumberFormat="1" applyFont="1" applyFill="1" applyBorder="1"/>
    <xf numFmtId="0" fontId="5" fillId="0" borderId="0" xfId="0" applyFont="1" applyBorder="1"/>
    <xf numFmtId="0" fontId="0" fillId="0" borderId="0" xfId="0" applyBorder="1"/>
    <xf numFmtId="0" fontId="13" fillId="0" borderId="0" xfId="0" applyFont="1"/>
    <xf numFmtId="0" fontId="13" fillId="0" borderId="0" xfId="0" quotePrefix="1" applyFont="1"/>
    <xf numFmtId="0" fontId="8" fillId="0" borderId="0" xfId="0" applyFont="1"/>
    <xf numFmtId="0" fontId="4" fillId="0" borderId="0" xfId="0" applyFont="1"/>
    <xf numFmtId="0" fontId="6" fillId="0" borderId="1" xfId="1" applyFont="1" applyFill="1" applyBorder="1" applyAlignment="1">
      <alignment horizontal="center"/>
    </xf>
    <xf numFmtId="0" fontId="6" fillId="0" borderId="0" xfId="1" applyFont="1" applyFill="1" applyBorder="1"/>
    <xf numFmtId="0" fontId="12" fillId="0" borderId="0" xfId="1" applyFont="1" applyFill="1" applyBorder="1"/>
    <xf numFmtId="0" fontId="14" fillId="0" borderId="0" xfId="0" quotePrefix="1" applyFont="1"/>
    <xf numFmtId="0" fontId="9" fillId="0" borderId="0" xfId="0" applyFont="1"/>
    <xf numFmtId="3" fontId="7" fillId="0" borderId="1" xfId="1" quotePrefix="1" applyNumberFormat="1" applyFont="1" applyFill="1" applyBorder="1" applyAlignment="1">
      <alignment horizontal="right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3" fontId="6" fillId="0" borderId="2" xfId="1" applyNumberFormat="1" applyFont="1" applyFill="1" applyBorder="1"/>
    <xf numFmtId="3" fontId="6" fillId="0" borderId="1" xfId="1" quotePrefix="1" applyNumberFormat="1" applyFont="1" applyFill="1" applyBorder="1" applyAlignment="1">
      <alignment horizontal="right" wrapText="1"/>
    </xf>
    <xf numFmtId="0" fontId="0" fillId="0" borderId="0" xfId="0" applyAlignment="1">
      <alignment horizontal="center" wrapText="1"/>
    </xf>
    <xf numFmtId="0" fontId="6" fillId="0" borderId="1" xfId="1" applyFont="1" applyFill="1" applyBorder="1" applyAlignment="1">
      <alignment horizontal="center" textRotation="90" wrapText="1"/>
    </xf>
    <xf numFmtId="3" fontId="6" fillId="0" borderId="2" xfId="1" applyNumberFormat="1" applyFont="1" applyFill="1" applyBorder="1" applyAlignment="1">
      <alignment horizontal="right"/>
    </xf>
    <xf numFmtId="0" fontId="7" fillId="0" borderId="0" xfId="1" applyFont="1" applyFill="1" applyBorder="1" applyAlignment="1"/>
    <xf numFmtId="0" fontId="7" fillId="0" borderId="1" xfId="3" applyFont="1" applyFill="1" applyBorder="1" applyAlignment="1">
      <alignment horizontal="center" vertical="center"/>
    </xf>
    <xf numFmtId="0" fontId="7" fillId="0" borderId="1" xfId="3" applyFont="1" applyFill="1" applyBorder="1" applyAlignment="1">
      <alignment horizontal="center" vertical="center" textRotation="90" wrapText="1"/>
    </xf>
    <xf numFmtId="0" fontId="7" fillId="0" borderId="1" xfId="3" applyFont="1" applyFill="1" applyBorder="1" applyAlignment="1">
      <alignment horizontal="center" textRotation="90" wrapText="1"/>
    </xf>
    <xf numFmtId="0" fontId="7" fillId="0" borderId="1" xfId="3" applyFont="1" applyFill="1" applyBorder="1" applyAlignment="1">
      <alignment horizontal="center" wrapText="1"/>
    </xf>
    <xf numFmtId="0" fontId="7" fillId="0" borderId="1" xfId="3" applyFont="1" applyFill="1" applyBorder="1" applyAlignment="1">
      <alignment horizontal="center" vertical="center" wrapText="1"/>
    </xf>
    <xf numFmtId="0" fontId="7" fillId="0" borderId="1" xfId="3" applyNumberFormat="1" applyFont="1" applyFill="1" applyBorder="1" applyAlignment="1">
      <alignment horizontal="center" vertical="center" wrapText="1"/>
    </xf>
    <xf numFmtId="0" fontId="7" fillId="0" borderId="1" xfId="3" applyFont="1" applyFill="1" applyBorder="1"/>
    <xf numFmtId="0" fontId="7" fillId="0" borderId="1" xfId="3" quotePrefix="1" applyFont="1" applyFill="1" applyBorder="1" applyAlignment="1">
      <alignment horizontal="center" wrapText="1"/>
    </xf>
    <xf numFmtId="0" fontId="7" fillId="0" borderId="1" xfId="3" quotePrefix="1" applyFont="1" applyFill="1" applyBorder="1" applyAlignment="1">
      <alignment horizontal="right" wrapText="1"/>
    </xf>
    <xf numFmtId="3" fontId="7" fillId="0" borderId="1" xfId="3" applyNumberFormat="1" applyFont="1" applyFill="1" applyBorder="1" applyAlignment="1">
      <alignment horizontal="right"/>
    </xf>
    <xf numFmtId="3" fontId="6" fillId="0" borderId="1" xfId="1" applyNumberFormat="1" applyFont="1" applyBorder="1" applyAlignment="1">
      <alignment horizontal="right"/>
    </xf>
    <xf numFmtId="0" fontId="6" fillId="0" borderId="1" xfId="3" applyFont="1" applyFill="1" applyBorder="1"/>
    <xf numFmtId="0" fontId="6" fillId="0" borderId="1" xfId="3" quotePrefix="1" applyFont="1" applyFill="1" applyBorder="1" applyAlignment="1">
      <alignment horizontal="center" wrapText="1"/>
    </xf>
    <xf numFmtId="0" fontId="6" fillId="0" borderId="1" xfId="3" applyFont="1" applyFill="1" applyBorder="1" applyAlignment="1">
      <alignment wrapText="1"/>
    </xf>
    <xf numFmtId="0" fontId="9" fillId="0" borderId="1" xfId="0" applyFont="1" applyBorder="1" applyAlignment="1">
      <alignment wrapText="1"/>
    </xf>
    <xf numFmtId="0" fontId="9" fillId="0" borderId="1" xfId="0" quotePrefix="1" applyFont="1" applyBorder="1" applyAlignment="1">
      <alignment horizontal="center"/>
    </xf>
    <xf numFmtId="0" fontId="9" fillId="0" borderId="1" xfId="0" applyFont="1" applyBorder="1" applyAlignment="1">
      <alignment horizontal="right"/>
    </xf>
    <xf numFmtId="0" fontId="6" fillId="0" borderId="0" xfId="3" applyFont="1" applyFill="1" applyBorder="1" applyAlignment="1">
      <alignment horizontal="center" wrapText="1"/>
    </xf>
    <xf numFmtId="0" fontId="6" fillId="0" borderId="0" xfId="3" applyFont="1" applyFill="1" applyBorder="1" applyAlignment="1">
      <alignment horizontal="center" wrapText="1"/>
    </xf>
    <xf numFmtId="3" fontId="6" fillId="0" borderId="1" xfId="3" quotePrefix="1" applyNumberFormat="1" applyFont="1" applyFill="1" applyBorder="1" applyAlignment="1">
      <alignment horizontal="right" wrapText="1"/>
    </xf>
    <xf numFmtId="3" fontId="7" fillId="0" borderId="1" xfId="3" quotePrefix="1" applyNumberFormat="1" applyFont="1" applyFill="1" applyBorder="1" applyAlignment="1">
      <alignment horizontal="right" wrapText="1"/>
    </xf>
    <xf numFmtId="3" fontId="6" fillId="0" borderId="1" xfId="3" applyNumberFormat="1" applyFont="1" applyFill="1" applyBorder="1" applyAlignment="1">
      <alignment horizontal="right" wrapText="1"/>
    </xf>
    <xf numFmtId="3" fontId="6" fillId="0" borderId="1" xfId="1" applyNumberFormat="1" applyFont="1" applyBorder="1" applyAlignment="1">
      <alignment horizontal="center" vertical="center"/>
    </xf>
  </cellXfs>
  <cellStyles count="4">
    <cellStyle name="Comma 2" xfId="2"/>
    <cellStyle name="Normaallaad_Leht1" xfId="3"/>
    <cellStyle name="Normal" xfId="0" builtinId="0"/>
    <cellStyle name="Normal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"/>
  <sheetViews>
    <sheetView tabSelected="1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U8" sqref="U8"/>
    </sheetView>
  </sheetViews>
  <sheetFormatPr defaultRowHeight="15"/>
  <cols>
    <col min="1" max="1" width="22.5703125" customWidth="1"/>
    <col min="2" max="2" width="3.28515625" style="16" bestFit="1" customWidth="1"/>
    <col min="3" max="3" width="6" bestFit="1" customWidth="1"/>
    <col min="4" max="4" width="6.42578125" style="15" bestFit="1" customWidth="1"/>
    <col min="5" max="6" width="6.5703125" bestFit="1" customWidth="1"/>
    <col min="7" max="7" width="5.7109375" bestFit="1" customWidth="1"/>
    <col min="8" max="8" width="6.5703125" bestFit="1" customWidth="1"/>
    <col min="9" max="9" width="6.42578125" bestFit="1" customWidth="1"/>
    <col min="10" max="21" width="6.5703125" customWidth="1"/>
  </cols>
  <sheetData>
    <row r="1" spans="1:21" ht="30.75" customHeight="1">
      <c r="A1" s="39"/>
      <c r="B1" s="39"/>
      <c r="C1" s="40"/>
      <c r="D1" s="43" t="s">
        <v>58</v>
      </c>
      <c r="E1" s="43"/>
      <c r="F1" s="43"/>
      <c r="G1" s="43"/>
      <c r="H1" s="43"/>
      <c r="I1" s="43"/>
      <c r="J1" s="43"/>
      <c r="K1" s="43"/>
      <c r="L1" s="43"/>
      <c r="M1" s="43"/>
      <c r="N1" s="43"/>
      <c r="O1" s="40"/>
      <c r="P1" s="40"/>
      <c r="Q1" s="40"/>
      <c r="R1" s="40"/>
      <c r="S1" s="40"/>
      <c r="T1" s="40"/>
      <c r="U1" s="40"/>
    </row>
    <row r="2" spans="1:21" ht="8.25" customHeight="1">
      <c r="A2" s="4"/>
      <c r="B2" s="4"/>
      <c r="C2" s="4"/>
      <c r="D2" s="32"/>
      <c r="E2" s="4"/>
      <c r="F2" s="4"/>
      <c r="G2" s="4"/>
      <c r="H2" s="4"/>
      <c r="I2" s="4"/>
    </row>
    <row r="3" spans="1:21" ht="105.75" customHeight="1">
      <c r="A3" s="5"/>
      <c r="B3" s="6" t="s">
        <v>38</v>
      </c>
      <c r="C3" s="6" t="s">
        <v>39</v>
      </c>
      <c r="D3" s="44" t="s">
        <v>59</v>
      </c>
      <c r="E3" s="6" t="s">
        <v>61</v>
      </c>
      <c r="F3" s="6" t="s">
        <v>62</v>
      </c>
      <c r="G3" s="6" t="s">
        <v>63</v>
      </c>
      <c r="H3" s="6" t="s">
        <v>68</v>
      </c>
      <c r="I3" s="44" t="s">
        <v>40</v>
      </c>
      <c r="J3" s="7" t="s">
        <v>70</v>
      </c>
      <c r="K3" s="7" t="s">
        <v>41</v>
      </c>
      <c r="L3" s="7" t="s">
        <v>42</v>
      </c>
      <c r="M3" s="7" t="s">
        <v>43</v>
      </c>
      <c r="N3" s="7" t="s">
        <v>44</v>
      </c>
      <c r="O3" s="7" t="s">
        <v>20</v>
      </c>
      <c r="P3" s="7" t="s">
        <v>45</v>
      </c>
      <c r="Q3" s="7" t="s">
        <v>46</v>
      </c>
      <c r="R3" s="7" t="s">
        <v>71</v>
      </c>
      <c r="S3" s="7" t="s">
        <v>72</v>
      </c>
      <c r="T3" s="7" t="s">
        <v>66</v>
      </c>
      <c r="U3" s="7" t="s">
        <v>47</v>
      </c>
    </row>
    <row r="4" spans="1:21">
      <c r="A4" s="8"/>
      <c r="B4" s="8"/>
      <c r="C4" s="8"/>
      <c r="D4" s="33"/>
      <c r="E4" s="8" t="s">
        <v>60</v>
      </c>
      <c r="F4" s="8" t="s">
        <v>64</v>
      </c>
      <c r="G4" s="8" t="s">
        <v>65</v>
      </c>
      <c r="H4" s="8" t="s">
        <v>69</v>
      </c>
      <c r="I4" s="8"/>
      <c r="J4" s="9">
        <v>5001</v>
      </c>
      <c r="K4" s="9">
        <v>5002</v>
      </c>
      <c r="L4" s="9">
        <v>5005</v>
      </c>
      <c r="M4" s="9">
        <v>506</v>
      </c>
      <c r="N4" s="9">
        <v>5500</v>
      </c>
      <c r="O4" s="9">
        <v>5503</v>
      </c>
      <c r="P4" s="9">
        <v>5504</v>
      </c>
      <c r="Q4" s="9">
        <v>5511</v>
      </c>
      <c r="R4" s="9">
        <v>5513</v>
      </c>
      <c r="S4" s="9">
        <v>5514</v>
      </c>
      <c r="T4" s="9">
        <v>5521</v>
      </c>
      <c r="U4" s="9">
        <v>5524</v>
      </c>
    </row>
    <row r="5" spans="1:21" s="16" customFormat="1">
      <c r="A5" s="17" t="s">
        <v>48</v>
      </c>
      <c r="B5" s="13"/>
      <c r="C5" s="18"/>
      <c r="D5" s="41">
        <f>SUM(E5:H5)</f>
        <v>36864</v>
      </c>
      <c r="E5" s="21">
        <f>SUM(E6:E7)</f>
        <v>31518</v>
      </c>
      <c r="F5" s="21">
        <f t="shared" ref="F5:H5" si="0">SUM(F6:F7)</f>
        <v>3694</v>
      </c>
      <c r="G5" s="21">
        <f t="shared" si="0"/>
        <v>1652</v>
      </c>
      <c r="H5" s="21">
        <f t="shared" si="0"/>
        <v>0</v>
      </c>
      <c r="I5" s="10">
        <f>SUM(J5:U5)</f>
        <v>36864</v>
      </c>
      <c r="J5" s="11">
        <f t="shared" ref="J5:U5" si="1">SUM(J6:J7)</f>
        <v>0</v>
      </c>
      <c r="K5" s="11">
        <f t="shared" ref="K5" si="2">SUM(K6:K7)</f>
        <v>8242</v>
      </c>
      <c r="L5" s="11">
        <f t="shared" si="1"/>
        <v>10258</v>
      </c>
      <c r="M5" s="11">
        <f t="shared" si="1"/>
        <v>6290</v>
      </c>
      <c r="N5" s="11">
        <f t="shared" si="1"/>
        <v>1400</v>
      </c>
      <c r="O5" s="11">
        <f t="shared" si="1"/>
        <v>0</v>
      </c>
      <c r="P5" s="11">
        <f t="shared" si="1"/>
        <v>1100</v>
      </c>
      <c r="Q5" s="11">
        <f t="shared" si="1"/>
        <v>2408</v>
      </c>
      <c r="R5" s="11">
        <f t="shared" si="1"/>
        <v>0</v>
      </c>
      <c r="S5" s="11">
        <f t="shared" si="1"/>
        <v>0</v>
      </c>
      <c r="T5" s="11">
        <f t="shared" si="1"/>
        <v>300</v>
      </c>
      <c r="U5" s="11">
        <f t="shared" si="1"/>
        <v>6866</v>
      </c>
    </row>
    <row r="6" spans="1:21" s="16" customFormat="1" ht="26.25">
      <c r="A6" s="19" t="s">
        <v>51</v>
      </c>
      <c r="B6" s="13">
        <v>25</v>
      </c>
      <c r="C6" s="20" t="s">
        <v>52</v>
      </c>
      <c r="D6" s="41">
        <f>SUM(E6:H6)</f>
        <v>31238</v>
      </c>
      <c r="E6" s="38">
        <v>31238</v>
      </c>
      <c r="F6" s="38"/>
      <c r="G6" s="38"/>
      <c r="H6" s="38"/>
      <c r="I6" s="10">
        <f>SUM(J6:U6)</f>
        <v>31238</v>
      </c>
      <c r="J6" s="12"/>
      <c r="K6" s="12">
        <v>6800</v>
      </c>
      <c r="L6" s="12">
        <v>8315</v>
      </c>
      <c r="M6" s="12">
        <v>5139</v>
      </c>
      <c r="N6" s="12">
        <v>1400</v>
      </c>
      <c r="O6" s="12"/>
      <c r="P6" s="12">
        <v>1100</v>
      </c>
      <c r="Q6" s="12">
        <v>2408</v>
      </c>
      <c r="R6" s="12"/>
      <c r="S6" s="12"/>
      <c r="T6" s="12">
        <v>300</v>
      </c>
      <c r="U6" s="12">
        <v>5776</v>
      </c>
    </row>
    <row r="7" spans="1:21" s="16" customFormat="1">
      <c r="A7" s="19" t="s">
        <v>49</v>
      </c>
      <c r="B7" s="13">
        <v>25</v>
      </c>
      <c r="C7" s="20" t="s">
        <v>50</v>
      </c>
      <c r="D7" s="41">
        <f>SUM(E7:H7)</f>
        <v>5626</v>
      </c>
      <c r="E7" s="38">
        <v>280</v>
      </c>
      <c r="F7" s="38">
        <f>-17800+17906+3588</f>
        <v>3694</v>
      </c>
      <c r="G7" s="38">
        <v>1652</v>
      </c>
      <c r="H7" s="38"/>
      <c r="I7" s="10">
        <f>SUM(J7:U7)</f>
        <v>5626</v>
      </c>
      <c r="J7" s="12"/>
      <c r="K7" s="12">
        <v>1442</v>
      </c>
      <c r="L7" s="12">
        <f>-5821+5900+1864</f>
        <v>1943</v>
      </c>
      <c r="M7" s="12">
        <f>-1994+2511+634</f>
        <v>1151</v>
      </c>
      <c r="N7" s="12"/>
      <c r="O7" s="12"/>
      <c r="P7" s="12"/>
      <c r="Q7" s="12"/>
      <c r="R7" s="12"/>
      <c r="S7" s="12"/>
      <c r="T7" s="12"/>
      <c r="U7" s="12">
        <v>1090</v>
      </c>
    </row>
    <row r="8" spans="1:21" s="16" customFormat="1" ht="39">
      <c r="A8" s="17" t="s">
        <v>55</v>
      </c>
      <c r="B8" s="18">
        <v>25</v>
      </c>
      <c r="C8" s="14" t="s">
        <v>56</v>
      </c>
      <c r="D8" s="41">
        <f>SUM(E8:H8)</f>
        <v>4965</v>
      </c>
      <c r="E8" s="20">
        <v>4965</v>
      </c>
      <c r="F8" s="20"/>
      <c r="G8" s="20"/>
      <c r="H8" s="20"/>
      <c r="I8" s="10">
        <f>SUM(J8:U8)</f>
        <v>4965</v>
      </c>
      <c r="J8" s="12">
        <v>1295</v>
      </c>
      <c r="K8" s="12">
        <v>694</v>
      </c>
      <c r="L8" s="12"/>
      <c r="M8" s="12">
        <v>676</v>
      </c>
      <c r="N8" s="12">
        <v>500</v>
      </c>
      <c r="O8" s="12"/>
      <c r="P8" s="12"/>
      <c r="Q8" s="12"/>
      <c r="R8" s="12">
        <v>1000</v>
      </c>
      <c r="S8" s="12">
        <v>800</v>
      </c>
      <c r="T8" s="11"/>
      <c r="U8" s="11"/>
    </row>
    <row r="9" spans="1:21" s="16" customFormat="1" ht="18.75" customHeight="1">
      <c r="A9" s="17" t="s">
        <v>53</v>
      </c>
      <c r="B9" s="18">
        <v>25</v>
      </c>
      <c r="C9" s="14" t="s">
        <v>54</v>
      </c>
      <c r="D9" s="41">
        <f>SUM(E9:H9)</f>
        <v>10887</v>
      </c>
      <c r="E9" s="20"/>
      <c r="F9" s="20"/>
      <c r="G9" s="20"/>
      <c r="H9" s="20">
        <v>10887</v>
      </c>
      <c r="I9" s="10">
        <f>SUM(J9:U9)</f>
        <v>10887</v>
      </c>
      <c r="J9" s="12"/>
      <c r="K9" s="12">
        <v>5510</v>
      </c>
      <c r="L9" s="12"/>
      <c r="M9" s="12">
        <v>1873</v>
      </c>
      <c r="N9" s="12"/>
      <c r="O9" s="12">
        <v>3504</v>
      </c>
      <c r="P9" s="12"/>
      <c r="Q9" s="12"/>
      <c r="R9" s="12"/>
      <c r="S9" s="12"/>
      <c r="T9" s="11"/>
      <c r="U9" s="11"/>
    </row>
    <row r="10" spans="1:21" s="16" customFormat="1" ht="18.75" customHeight="1">
      <c r="A10" s="21" t="s">
        <v>57</v>
      </c>
      <c r="B10" s="19"/>
      <c r="C10" s="14"/>
      <c r="D10" s="45">
        <f>SUM(E10:H10)</f>
        <v>52716</v>
      </c>
      <c r="E10" s="42">
        <f>SUM(E5,E8,E9)</f>
        <v>36483</v>
      </c>
      <c r="F10" s="42">
        <f t="shared" ref="F10:U10" si="3">SUM(F5,F8,F9)</f>
        <v>3694</v>
      </c>
      <c r="G10" s="42">
        <f t="shared" si="3"/>
        <v>1652</v>
      </c>
      <c r="H10" s="42">
        <f t="shared" si="3"/>
        <v>10887</v>
      </c>
      <c r="I10" s="42">
        <f t="shared" si="3"/>
        <v>52716</v>
      </c>
      <c r="J10" s="42">
        <f t="shared" si="3"/>
        <v>1295</v>
      </c>
      <c r="K10" s="42">
        <f t="shared" si="3"/>
        <v>14446</v>
      </c>
      <c r="L10" s="42">
        <f t="shared" si="3"/>
        <v>10258</v>
      </c>
      <c r="M10" s="42">
        <f t="shared" si="3"/>
        <v>8839</v>
      </c>
      <c r="N10" s="42">
        <f t="shared" si="3"/>
        <v>1900</v>
      </c>
      <c r="O10" s="42">
        <f t="shared" ref="O10" si="4">SUM(O5,O8,O9)</f>
        <v>3504</v>
      </c>
      <c r="P10" s="42">
        <f t="shared" ref="P10" si="5">SUM(P5,P8,P9)</f>
        <v>1100</v>
      </c>
      <c r="Q10" s="42">
        <f t="shared" ref="Q10" si="6">SUM(Q5,Q8,Q9)</f>
        <v>2408</v>
      </c>
      <c r="R10" s="42">
        <f t="shared" ref="R10:S10" si="7">SUM(R5,R8,R9)</f>
        <v>1000</v>
      </c>
      <c r="S10" s="42">
        <f t="shared" si="7"/>
        <v>800</v>
      </c>
      <c r="T10" s="42">
        <f t="shared" si="3"/>
        <v>300</v>
      </c>
      <c r="U10" s="42">
        <f t="shared" si="3"/>
        <v>6866</v>
      </c>
    </row>
    <row r="11" spans="1:21">
      <c r="A11" s="46" t="s">
        <v>67</v>
      </c>
    </row>
    <row r="12" spans="1:21">
      <c r="B12" s="22"/>
      <c r="C12" s="22"/>
      <c r="D12" s="34"/>
      <c r="E12" s="22"/>
      <c r="F12" s="22"/>
      <c r="G12" s="22"/>
      <c r="H12" s="22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1:21">
      <c r="A13" s="24" t="s">
        <v>7</v>
      </c>
      <c r="B13" s="24"/>
      <c r="C13" s="25"/>
      <c r="D13" s="35"/>
      <c r="E13" s="25"/>
      <c r="F13" s="25"/>
      <c r="G13" s="25"/>
      <c r="H13" s="25"/>
      <c r="I13" s="26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</row>
    <row r="14" spans="1:21">
      <c r="A14" s="25"/>
      <c r="B14" s="25"/>
      <c r="C14" s="25"/>
      <c r="D14" s="35"/>
      <c r="E14" s="25"/>
      <c r="F14" s="25"/>
      <c r="G14" s="25"/>
      <c r="H14" s="25"/>
      <c r="I14" s="26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</row>
    <row r="15" spans="1:21">
      <c r="A15" t="s">
        <v>8</v>
      </c>
      <c r="J15" s="28"/>
      <c r="K15" s="28"/>
      <c r="L15" s="28"/>
    </row>
    <row r="16" spans="1:21">
      <c r="A16" s="29" t="s">
        <v>9</v>
      </c>
      <c r="B16" s="29"/>
      <c r="C16" s="30"/>
      <c r="D16" s="36"/>
      <c r="E16" s="30"/>
      <c r="F16" s="30"/>
      <c r="G16" s="30"/>
      <c r="H16" s="30"/>
      <c r="J16" s="28"/>
      <c r="K16" s="28"/>
      <c r="L16" s="28"/>
    </row>
    <row r="17" spans="1:12">
      <c r="A17" s="30"/>
      <c r="B17" s="30"/>
      <c r="C17" s="30"/>
      <c r="D17" s="36"/>
      <c r="E17" s="30"/>
      <c r="F17" s="30"/>
      <c r="G17" s="30"/>
      <c r="H17" s="30"/>
      <c r="J17" s="28"/>
      <c r="K17" s="28"/>
      <c r="L17" s="28"/>
    </row>
    <row r="18" spans="1:12">
      <c r="A18" s="31"/>
      <c r="B18" s="31"/>
      <c r="C18" s="31"/>
      <c r="D18" s="37"/>
      <c r="E18" s="31"/>
      <c r="F18" s="31"/>
      <c r="G18" s="31"/>
      <c r="H18" s="31"/>
    </row>
    <row r="19" spans="1:12">
      <c r="A19" s="31"/>
      <c r="B19" s="31"/>
      <c r="C19" s="31"/>
      <c r="D19" s="37"/>
      <c r="E19" s="31"/>
      <c r="F19" s="31"/>
      <c r="G19" s="31"/>
      <c r="H19" s="31"/>
    </row>
  </sheetData>
  <mergeCells count="1">
    <mergeCell ref="D1:N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headerFooter>
    <oddHeader>&amp;RLisa 1
Tartu Linnavalitsuse 11. märtsi 2014. a
korralduse nr juurde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workbookViewId="0">
      <selection activeCell="C25" activeCellId="2" sqref="C11:D11 C24:D24 C25:D25"/>
    </sheetView>
  </sheetViews>
  <sheetFormatPr defaultRowHeight="15"/>
  <cols>
    <col min="1" max="1" width="31.140625" customWidth="1"/>
    <col min="2" max="2" width="7" customWidth="1"/>
  </cols>
  <sheetData>
    <row r="1" spans="1:12" ht="33.75" customHeight="1">
      <c r="A1" s="64" t="s">
        <v>73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2" ht="78" customHeight="1">
      <c r="A3" s="47" t="s">
        <v>74</v>
      </c>
      <c r="B3" s="48" t="s">
        <v>5</v>
      </c>
      <c r="C3" s="49" t="s">
        <v>18</v>
      </c>
      <c r="D3" s="49" t="s">
        <v>19</v>
      </c>
      <c r="E3" s="49" t="s">
        <v>75</v>
      </c>
      <c r="F3" s="49" t="s">
        <v>20</v>
      </c>
      <c r="G3" s="49" t="s">
        <v>0</v>
      </c>
      <c r="H3" s="49" t="s">
        <v>1</v>
      </c>
      <c r="I3" s="49" t="s">
        <v>2</v>
      </c>
      <c r="J3" s="49" t="s">
        <v>3</v>
      </c>
      <c r="K3" s="49" t="s">
        <v>4</v>
      </c>
      <c r="L3" s="50"/>
    </row>
    <row r="4" spans="1:12">
      <c r="A4" s="31"/>
      <c r="B4" s="31"/>
      <c r="C4" s="51">
        <v>5002</v>
      </c>
      <c r="D4" s="51">
        <v>506</v>
      </c>
      <c r="E4" s="52">
        <v>5500</v>
      </c>
      <c r="F4" s="52">
        <v>5503</v>
      </c>
      <c r="G4" s="52">
        <v>5504</v>
      </c>
      <c r="H4" s="52">
        <v>5511</v>
      </c>
      <c r="I4" s="52">
        <v>5515</v>
      </c>
      <c r="J4" s="52">
        <v>5524</v>
      </c>
      <c r="K4" s="52">
        <v>5525</v>
      </c>
      <c r="L4" s="69" t="s">
        <v>6</v>
      </c>
    </row>
    <row r="5" spans="1:12">
      <c r="A5" s="53" t="s">
        <v>10</v>
      </c>
      <c r="B5" s="54" t="s">
        <v>11</v>
      </c>
      <c r="C5" s="55"/>
      <c r="D5" s="55"/>
      <c r="E5" s="56"/>
      <c r="F5" s="56"/>
      <c r="G5" s="56"/>
      <c r="H5" s="56"/>
      <c r="I5" s="56"/>
      <c r="J5" s="56"/>
      <c r="K5" s="56">
        <v>1959</v>
      </c>
      <c r="L5" s="57">
        <f>SUM(C5:K5)</f>
        <v>1959</v>
      </c>
    </row>
    <row r="6" spans="1:12">
      <c r="A6" s="53" t="s">
        <v>12</v>
      </c>
      <c r="B6" s="54" t="s">
        <v>11</v>
      </c>
      <c r="C6" s="55"/>
      <c r="D6" s="55"/>
      <c r="E6" s="56"/>
      <c r="F6" s="56"/>
      <c r="G6" s="56"/>
      <c r="H6" s="56"/>
      <c r="I6" s="56"/>
      <c r="J6" s="56"/>
      <c r="K6" s="56">
        <v>2169</v>
      </c>
      <c r="L6" s="57">
        <f>SUM(C6:K6)</f>
        <v>2169</v>
      </c>
    </row>
    <row r="7" spans="1:12">
      <c r="A7" s="53" t="s">
        <v>13</v>
      </c>
      <c r="B7" s="54" t="s">
        <v>11</v>
      </c>
      <c r="C7" s="55"/>
      <c r="D7" s="55"/>
      <c r="E7" s="56"/>
      <c r="F7" s="56"/>
      <c r="G7" s="56">
        <v>2947</v>
      </c>
      <c r="H7" s="56"/>
      <c r="I7" s="56"/>
      <c r="J7" s="56"/>
      <c r="K7" s="56">
        <v>889</v>
      </c>
      <c r="L7" s="57">
        <f>SUM(C7:K7)</f>
        <v>3836</v>
      </c>
    </row>
    <row r="8" spans="1:12">
      <c r="A8" s="53" t="s">
        <v>14</v>
      </c>
      <c r="B8" s="54" t="s">
        <v>11</v>
      </c>
      <c r="C8" s="55"/>
      <c r="D8" s="55"/>
      <c r="E8" s="56"/>
      <c r="F8" s="56"/>
      <c r="G8" s="56"/>
      <c r="H8" s="56"/>
      <c r="I8" s="56">
        <v>457</v>
      </c>
      <c r="J8" s="56">
        <v>1256</v>
      </c>
      <c r="K8" s="56">
        <v>2500</v>
      </c>
      <c r="L8" s="57">
        <f>SUM(C8:K8)</f>
        <v>4213</v>
      </c>
    </row>
    <row r="9" spans="1:12">
      <c r="A9" s="53" t="s">
        <v>15</v>
      </c>
      <c r="B9" s="54" t="s">
        <v>11</v>
      </c>
      <c r="C9" s="55">
        <v>125</v>
      </c>
      <c r="D9" s="55">
        <v>42</v>
      </c>
      <c r="E9" s="56"/>
      <c r="F9" s="56">
        <v>1580</v>
      </c>
      <c r="G9" s="56"/>
      <c r="H9" s="56"/>
      <c r="I9" s="56"/>
      <c r="J9" s="56"/>
      <c r="K9" s="56">
        <v>6511</v>
      </c>
      <c r="L9" s="57">
        <f>SUM(C9:K9)</f>
        <v>8258</v>
      </c>
    </row>
    <row r="10" spans="1:12">
      <c r="A10" s="53" t="s">
        <v>16</v>
      </c>
      <c r="B10" s="54" t="s">
        <v>11</v>
      </c>
      <c r="C10" s="55"/>
      <c r="D10" s="55"/>
      <c r="E10" s="56"/>
      <c r="F10" s="56"/>
      <c r="G10" s="56"/>
      <c r="H10" s="56"/>
      <c r="I10" s="56">
        <v>4000</v>
      </c>
      <c r="J10" s="56"/>
      <c r="K10" s="56">
        <v>349</v>
      </c>
      <c r="L10" s="57">
        <f>SUM(C10:K10)</f>
        <v>4349</v>
      </c>
    </row>
    <row r="11" spans="1:12">
      <c r="A11" s="58" t="s">
        <v>17</v>
      </c>
      <c r="B11" s="59" t="s">
        <v>11</v>
      </c>
      <c r="C11" s="66">
        <f>SUM(C5:C10)</f>
        <v>125</v>
      </c>
      <c r="D11" s="66">
        <f t="shared" ref="D11:K11" si="0">SUM(D5:D10)</f>
        <v>42</v>
      </c>
      <c r="E11" s="66">
        <f t="shared" si="0"/>
        <v>0</v>
      </c>
      <c r="F11" s="66">
        <f t="shared" si="0"/>
        <v>1580</v>
      </c>
      <c r="G11" s="66">
        <f t="shared" si="0"/>
        <v>2947</v>
      </c>
      <c r="H11" s="66">
        <f t="shared" si="0"/>
        <v>0</v>
      </c>
      <c r="I11" s="66">
        <f t="shared" si="0"/>
        <v>4457</v>
      </c>
      <c r="J11" s="66">
        <f t="shared" si="0"/>
        <v>1256</v>
      </c>
      <c r="K11" s="66">
        <f t="shared" si="0"/>
        <v>14377</v>
      </c>
      <c r="L11" s="57">
        <f>SUM(C11:K11)</f>
        <v>24784</v>
      </c>
    </row>
    <row r="12" spans="1:12">
      <c r="A12" s="53" t="s">
        <v>32</v>
      </c>
      <c r="B12" s="54" t="s">
        <v>33</v>
      </c>
      <c r="C12" s="67"/>
      <c r="D12" s="67"/>
      <c r="E12" s="67">
        <v>1925</v>
      </c>
      <c r="F12" s="67"/>
      <c r="G12" s="67"/>
      <c r="H12" s="67"/>
      <c r="I12" s="67"/>
      <c r="J12" s="67"/>
      <c r="K12" s="67"/>
      <c r="L12" s="57">
        <f>SUM(C12:K12)</f>
        <v>1925</v>
      </c>
    </row>
    <row r="13" spans="1:12">
      <c r="A13" s="53" t="s">
        <v>35</v>
      </c>
      <c r="B13" s="54" t="s">
        <v>33</v>
      </c>
      <c r="C13" s="67"/>
      <c r="D13" s="67"/>
      <c r="E13" s="67"/>
      <c r="F13" s="67"/>
      <c r="G13" s="67"/>
      <c r="H13" s="67"/>
      <c r="I13" s="67"/>
      <c r="J13" s="67"/>
      <c r="K13" s="67">
        <v>2727</v>
      </c>
      <c r="L13" s="57">
        <f>SUM(C13:K13)</f>
        <v>2727</v>
      </c>
    </row>
    <row r="14" spans="1:12">
      <c r="A14" s="58" t="s">
        <v>34</v>
      </c>
      <c r="B14" s="59" t="s">
        <v>33</v>
      </c>
      <c r="C14" s="66">
        <f>SUM(C12:C13)</f>
        <v>0</v>
      </c>
      <c r="D14" s="66">
        <f t="shared" ref="D14:K14" si="1">SUM(D12:D13)</f>
        <v>0</v>
      </c>
      <c r="E14" s="66">
        <f t="shared" si="1"/>
        <v>1925</v>
      </c>
      <c r="F14" s="66">
        <f t="shared" si="1"/>
        <v>0</v>
      </c>
      <c r="G14" s="66">
        <f t="shared" si="1"/>
        <v>0</v>
      </c>
      <c r="H14" s="66">
        <f t="shared" si="1"/>
        <v>0</v>
      </c>
      <c r="I14" s="66">
        <f t="shared" si="1"/>
        <v>0</v>
      </c>
      <c r="J14" s="66">
        <f t="shared" si="1"/>
        <v>0</v>
      </c>
      <c r="K14" s="66">
        <f t="shared" si="1"/>
        <v>2727</v>
      </c>
      <c r="L14" s="57">
        <f>SUM(C14:K14)</f>
        <v>4652</v>
      </c>
    </row>
    <row r="15" spans="1:12">
      <c r="A15" s="53" t="s">
        <v>21</v>
      </c>
      <c r="B15" s="54" t="s">
        <v>22</v>
      </c>
      <c r="C15" s="67"/>
      <c r="D15" s="67"/>
      <c r="E15" s="56"/>
      <c r="F15" s="56"/>
      <c r="G15" s="56"/>
      <c r="H15" s="56"/>
      <c r="I15" s="56"/>
      <c r="J15" s="56"/>
      <c r="K15" s="56">
        <v>602</v>
      </c>
      <c r="L15" s="57">
        <f>SUM(C15:K15)</f>
        <v>602</v>
      </c>
    </row>
    <row r="16" spans="1:12">
      <c r="A16" s="53" t="s">
        <v>23</v>
      </c>
      <c r="B16" s="54" t="s">
        <v>22</v>
      </c>
      <c r="C16" s="67">
        <v>600</v>
      </c>
      <c r="D16" s="67">
        <v>204</v>
      </c>
      <c r="E16" s="56"/>
      <c r="F16" s="56"/>
      <c r="G16" s="56"/>
      <c r="H16" s="56"/>
      <c r="I16" s="56"/>
      <c r="J16" s="56">
        <v>300</v>
      </c>
      <c r="K16" s="56">
        <v>15365</v>
      </c>
      <c r="L16" s="57">
        <f>SUM(C16:K16)</f>
        <v>16469</v>
      </c>
    </row>
    <row r="17" spans="1:12">
      <c r="A17" s="53" t="s">
        <v>24</v>
      </c>
      <c r="B17" s="54" t="s">
        <v>22</v>
      </c>
      <c r="C17" s="67"/>
      <c r="D17" s="67"/>
      <c r="E17" s="56"/>
      <c r="F17" s="56"/>
      <c r="G17" s="56"/>
      <c r="H17" s="56"/>
      <c r="I17" s="56"/>
      <c r="J17" s="56"/>
      <c r="K17" s="56">
        <v>2537</v>
      </c>
      <c r="L17" s="57">
        <f>SUM(C17:K17)</f>
        <v>2537</v>
      </c>
    </row>
    <row r="18" spans="1:12">
      <c r="A18" s="53" t="s">
        <v>25</v>
      </c>
      <c r="B18" s="54" t="s">
        <v>22</v>
      </c>
      <c r="C18" s="67"/>
      <c r="D18" s="67"/>
      <c r="E18" s="56"/>
      <c r="F18" s="56"/>
      <c r="G18" s="56"/>
      <c r="H18" s="56"/>
      <c r="I18" s="56"/>
      <c r="J18" s="56"/>
      <c r="K18" s="56">
        <v>3416</v>
      </c>
      <c r="L18" s="57">
        <f>SUM(C18:K18)</f>
        <v>3416</v>
      </c>
    </row>
    <row r="19" spans="1:12">
      <c r="A19" s="53" t="s">
        <v>26</v>
      </c>
      <c r="B19" s="54" t="s">
        <v>22</v>
      </c>
      <c r="C19" s="67"/>
      <c r="D19" s="67"/>
      <c r="E19" s="56">
        <v>327</v>
      </c>
      <c r="F19" s="56"/>
      <c r="G19" s="56"/>
      <c r="H19" s="56"/>
      <c r="I19" s="56"/>
      <c r="J19" s="56">
        <v>1120</v>
      </c>
      <c r="K19" s="56">
        <v>2100</v>
      </c>
      <c r="L19" s="57">
        <f>SUM(C19:K19)</f>
        <v>3547</v>
      </c>
    </row>
    <row r="20" spans="1:12">
      <c r="A20" s="53" t="s">
        <v>27</v>
      </c>
      <c r="B20" s="54" t="s">
        <v>22</v>
      </c>
      <c r="C20" s="67"/>
      <c r="D20" s="67"/>
      <c r="E20" s="56"/>
      <c r="F20" s="56"/>
      <c r="G20" s="56"/>
      <c r="H20" s="56"/>
      <c r="I20" s="56"/>
      <c r="J20" s="56"/>
      <c r="K20" s="56">
        <v>1362</v>
      </c>
      <c r="L20" s="57">
        <f>SUM(C20:K20)</f>
        <v>1362</v>
      </c>
    </row>
    <row r="21" spans="1:12">
      <c r="A21" s="53" t="s">
        <v>28</v>
      </c>
      <c r="B21" s="54" t="s">
        <v>22</v>
      </c>
      <c r="C21" s="67"/>
      <c r="D21" s="67"/>
      <c r="E21" s="56"/>
      <c r="F21" s="56"/>
      <c r="G21" s="56"/>
      <c r="H21" s="56"/>
      <c r="I21" s="56"/>
      <c r="J21" s="56"/>
      <c r="K21" s="56">
        <v>2710</v>
      </c>
      <c r="L21" s="57">
        <f>SUM(C21:K21)</f>
        <v>2710</v>
      </c>
    </row>
    <row r="22" spans="1:12">
      <c r="A22" s="53" t="s">
        <v>29</v>
      </c>
      <c r="B22" s="54" t="s">
        <v>22</v>
      </c>
      <c r="C22" s="67"/>
      <c r="D22" s="67"/>
      <c r="E22" s="56"/>
      <c r="F22" s="56"/>
      <c r="G22" s="56"/>
      <c r="H22" s="56"/>
      <c r="I22" s="56"/>
      <c r="J22" s="56"/>
      <c r="K22" s="56">
        <v>41</v>
      </c>
      <c r="L22" s="57">
        <f>SUM(C22:K22)</f>
        <v>41</v>
      </c>
    </row>
    <row r="23" spans="1:12">
      <c r="A23" s="53" t="s">
        <v>30</v>
      </c>
      <c r="B23" s="54" t="s">
        <v>22</v>
      </c>
      <c r="C23" s="67"/>
      <c r="D23" s="67"/>
      <c r="E23" s="56"/>
      <c r="F23" s="56"/>
      <c r="G23" s="56"/>
      <c r="H23" s="56"/>
      <c r="I23" s="56"/>
      <c r="J23" s="56"/>
      <c r="K23" s="56">
        <v>10292</v>
      </c>
      <c r="L23" s="57">
        <f>SUM(C23:K23)</f>
        <v>10292</v>
      </c>
    </row>
    <row r="24" spans="1:12" ht="26.25">
      <c r="A24" s="60" t="s">
        <v>31</v>
      </c>
      <c r="B24" s="59" t="s">
        <v>22</v>
      </c>
      <c r="C24" s="68">
        <f>SUM(C15:C23)</f>
        <v>600</v>
      </c>
      <c r="D24" s="68">
        <f t="shared" ref="D24:K24" si="2">SUM(D15:D23)</f>
        <v>204</v>
      </c>
      <c r="E24" s="68">
        <f t="shared" si="2"/>
        <v>327</v>
      </c>
      <c r="F24" s="68">
        <f t="shared" si="2"/>
        <v>0</v>
      </c>
      <c r="G24" s="68">
        <f t="shared" si="2"/>
        <v>0</v>
      </c>
      <c r="H24" s="68">
        <f t="shared" si="2"/>
        <v>0</v>
      </c>
      <c r="I24" s="68">
        <f t="shared" si="2"/>
        <v>0</v>
      </c>
      <c r="J24" s="68">
        <f t="shared" si="2"/>
        <v>1420</v>
      </c>
      <c r="K24" s="68">
        <f t="shared" si="2"/>
        <v>38425</v>
      </c>
      <c r="L24" s="57">
        <f>SUM(C24:K24)</f>
        <v>40976</v>
      </c>
    </row>
    <row r="25" spans="1:12" s="3" customFormat="1" ht="26.25">
      <c r="A25" s="61" t="s">
        <v>36</v>
      </c>
      <c r="B25" s="62" t="s">
        <v>37</v>
      </c>
      <c r="C25" s="63">
        <v>467</v>
      </c>
      <c r="D25" s="63">
        <v>159</v>
      </c>
      <c r="E25" s="63"/>
      <c r="F25" s="63"/>
      <c r="G25" s="63">
        <v>700</v>
      </c>
      <c r="H25" s="63"/>
      <c r="I25" s="63"/>
      <c r="J25" s="63"/>
      <c r="K25" s="63"/>
      <c r="L25" s="57">
        <f>SUM(C25:K25)</f>
        <v>1326</v>
      </c>
    </row>
    <row r="27" spans="1:12">
      <c r="A27" s="2" t="s">
        <v>7</v>
      </c>
      <c r="B27" s="2"/>
      <c r="C27" s="2"/>
      <c r="D27" s="2"/>
    </row>
    <row r="28" spans="1:12" ht="12" customHeight="1"/>
    <row r="29" spans="1:12">
      <c r="A29" s="1" t="s">
        <v>8</v>
      </c>
      <c r="B29" s="1"/>
      <c r="C29" s="1"/>
      <c r="D29" s="1"/>
    </row>
    <row r="30" spans="1:12">
      <c r="A30" s="1" t="s">
        <v>9</v>
      </c>
      <c r="B30" s="1"/>
      <c r="C30" s="1"/>
      <c r="D30" s="1"/>
    </row>
  </sheetData>
  <mergeCells count="1">
    <mergeCell ref="A1:L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Header>&amp;RLisa 2
Tartu Linnavalitsuse 11. märtsi 2014. a
korralduse nr  juurde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Lisa 1</vt:lpstr>
      <vt:lpstr>Lisa 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2014-03-06T12:29:44Z</dcterms:modified>
</cp:coreProperties>
</file>