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a" sheetId="1" r:id="rId1"/>
  </sheets>
  <definedNames>
    <definedName name="_xlnm.Print_Titles" localSheetId="0">Lisa!$4:$5</definedName>
  </definedNames>
  <calcPr calcId="125725"/>
</workbook>
</file>

<file path=xl/calcChain.xml><?xml version="1.0" encoding="utf-8"?>
<calcChain xmlns="http://schemas.openxmlformats.org/spreadsheetml/2006/main">
  <c r="L13" i="1"/>
  <c r="L12" s="1"/>
  <c r="E14"/>
  <c r="E13" s="1"/>
  <c r="E12" s="1"/>
  <c r="F14"/>
  <c r="F13" s="1"/>
  <c r="F12" s="1"/>
  <c r="G14"/>
  <c r="H14"/>
  <c r="I14"/>
  <c r="I13" s="1"/>
  <c r="I12" s="1"/>
  <c r="J14"/>
  <c r="J13" s="1"/>
  <c r="J12" s="1"/>
  <c r="K14"/>
  <c r="L14"/>
  <c r="M14"/>
  <c r="M13" s="1"/>
  <c r="M12" s="1"/>
  <c r="N14"/>
  <c r="N13" s="1"/>
  <c r="N12" s="1"/>
  <c r="O14"/>
  <c r="P14"/>
  <c r="Q14"/>
  <c r="Q13" s="1"/>
  <c r="Q12" s="1"/>
  <c r="R14"/>
  <c r="R13" s="1"/>
  <c r="R12" s="1"/>
  <c r="E7"/>
  <c r="F7"/>
  <c r="G7"/>
  <c r="H7"/>
  <c r="I7"/>
  <c r="J7"/>
  <c r="K7"/>
  <c r="L7"/>
  <c r="M7"/>
  <c r="N7"/>
  <c r="O7"/>
  <c r="P7"/>
  <c r="Q7"/>
  <c r="R7"/>
  <c r="D8"/>
  <c r="D9"/>
  <c r="D10"/>
  <c r="D11"/>
  <c r="D15"/>
  <c r="D16"/>
  <c r="D17"/>
  <c r="D18"/>
  <c r="D19"/>
  <c r="D20"/>
  <c r="D21"/>
  <c r="E22"/>
  <c r="F22"/>
  <c r="G22"/>
  <c r="H22"/>
  <c r="I22"/>
  <c r="J22"/>
  <c r="K22"/>
  <c r="L22"/>
  <c r="N22"/>
  <c r="O22"/>
  <c r="O13" s="1"/>
  <c r="O12" s="1"/>
  <c r="P22"/>
  <c r="P13" s="1"/>
  <c r="P12" s="1"/>
  <c r="Q22"/>
  <c r="R22"/>
  <c r="D23"/>
  <c r="M24"/>
  <c r="M22" s="1"/>
  <c r="E25"/>
  <c r="F25"/>
  <c r="G25"/>
  <c r="G13" s="1"/>
  <c r="G12" s="1"/>
  <c r="H25"/>
  <c r="H13" s="1"/>
  <c r="H12" s="1"/>
  <c r="I25"/>
  <c r="J25"/>
  <c r="K25"/>
  <c r="K13" s="1"/>
  <c r="K12" s="1"/>
  <c r="N25"/>
  <c r="O25"/>
  <c r="P25"/>
  <c r="Q25"/>
  <c r="R25"/>
  <c r="L26"/>
  <c r="L25" s="1"/>
  <c r="M26"/>
  <c r="M25" s="1"/>
  <c r="D27"/>
  <c r="D28"/>
  <c r="D29"/>
  <c r="D30"/>
  <c r="E31"/>
  <c r="F31"/>
  <c r="G31"/>
  <c r="H31"/>
  <c r="I31"/>
  <c r="J31"/>
  <c r="K31"/>
  <c r="L31"/>
  <c r="M31"/>
  <c r="N31"/>
  <c r="O31"/>
  <c r="P31"/>
  <c r="Q31"/>
  <c r="R31"/>
  <c r="D32"/>
  <c r="D33"/>
  <c r="D34"/>
  <c r="D35"/>
  <c r="D14" l="1"/>
  <c r="D31"/>
  <c r="D13"/>
  <c r="D7"/>
  <c r="D24"/>
  <c r="I6"/>
  <c r="E6"/>
  <c r="Q6"/>
  <c r="D25"/>
  <c r="K6"/>
  <c r="D22"/>
  <c r="R6"/>
  <c r="N6"/>
  <c r="J6"/>
  <c r="F6"/>
  <c r="O6"/>
  <c r="M6"/>
  <c r="P6"/>
  <c r="H6"/>
  <c r="G6"/>
  <c r="D26"/>
  <c r="D12" l="1"/>
  <c r="L6"/>
  <c r="D6" s="1"/>
</calcChain>
</file>

<file path=xl/sharedStrings.xml><?xml version="1.0" encoding="utf-8"?>
<sst xmlns="http://schemas.openxmlformats.org/spreadsheetml/2006/main" count="70" uniqueCount="64">
  <si>
    <t xml:space="preserve">2012. aastal linna finantseerimiseelarvsse sihtotstarbelisteks kuludeks laekunud vahendite </t>
  </si>
  <si>
    <t>2013. aasta alguseks kasutamata jääkide suunamine kuludeks (eurodes)</t>
  </si>
  <si>
    <t>Tege-
vus-
ala</t>
  </si>
  <si>
    <t>toetuse sihtotstarve</t>
  </si>
  <si>
    <t>struktuuriüksus</t>
  </si>
  <si>
    <t>avatakse
KOKKU
eurodes</t>
  </si>
  <si>
    <t xml:space="preserve">
töö-
tasu</t>
  </si>
  <si>
    <t>maksud
tööta-
sudelt</t>
  </si>
  <si>
    <t>adminis
treerimis-
kulud</t>
  </si>
  <si>
    <t>kooli-
tus-
kulud</t>
  </si>
  <si>
    <t>hoonete ülalp.
kulud</t>
  </si>
  <si>
    <t>kulud
info-
tehn-le</t>
  </si>
  <si>
    <t>toitlus-
tus</t>
  </si>
  <si>
    <t>õppe-
vahen-
did</t>
  </si>
  <si>
    <t xml:space="preserve">
üritused</t>
  </si>
  <si>
    <t>sotsiaal-
tee-
nused</t>
  </si>
  <si>
    <t>muud maj kulud</t>
  </si>
  <si>
    <t>toime-
tuleku-
toetus</t>
  </si>
  <si>
    <t>toetused</t>
  </si>
  <si>
    <t>eral-
dised</t>
  </si>
  <si>
    <t>4500.8</t>
  </si>
  <si>
    <t xml:space="preserve">Põhitegevuse kulud </t>
  </si>
  <si>
    <t>KOKKU</t>
  </si>
  <si>
    <t>Sotsiaalne kaitse kokku</t>
  </si>
  <si>
    <t>Sotsiaalabi osakond</t>
  </si>
  <si>
    <t>toimetulekutoetuseks riigi toetusfondist</t>
  </si>
  <si>
    <t>toetusfondist puudega lapse hooldajatoetuseks</t>
  </si>
  <si>
    <t>riiklik laste hoideteenus Maavalitsuselt (eraldis MTÜ-le Anni Mängumaa)</t>
  </si>
  <si>
    <t>08207</t>
  </si>
  <si>
    <t>Arhitektuuri ja ehituse osakond</t>
  </si>
  <si>
    <t>09</t>
  </si>
  <si>
    <t>Haridusosakond</t>
  </si>
  <si>
    <t>09110</t>
  </si>
  <si>
    <t>Riigi toetusfondist saadud vahendid, sh:</t>
  </si>
  <si>
    <t>haridusosakond</t>
  </si>
  <si>
    <t>Kesklinna Lastekeskus</t>
  </si>
  <si>
    <t>Lasteaed Meelespea</t>
  </si>
  <si>
    <t>Lasteaed Ploomike</t>
  </si>
  <si>
    <t>Lasteaed Ristikhein</t>
  </si>
  <si>
    <t>Lasteaed Rukkilill</t>
  </si>
  <si>
    <t>LasteaedSirel</t>
  </si>
  <si>
    <t>09212</t>
  </si>
  <si>
    <t>Veeriku Kool</t>
  </si>
  <si>
    <t>09220</t>
  </si>
  <si>
    <t>Annelinna Gümnaasium</t>
  </si>
  <si>
    <t>Kunstigümnaasium</t>
  </si>
  <si>
    <t>09601</t>
  </si>
  <si>
    <t>09602</t>
  </si>
  <si>
    <t>Haridus- ja teadusministeeriumilt:</t>
  </si>
  <si>
    <t xml:space="preserve">Miina Härma Gümnaasiumi IB õppe korraldamiseks </t>
  </si>
  <si>
    <t>09609</t>
  </si>
  <si>
    <t xml:space="preserve">tegevustoetus Hariduse Tugiteenuste Keskusele </t>
  </si>
  <si>
    <t>eestikeelse aineõppe seire- ja nõustamine Annelinna Gümnaasiumis</t>
  </si>
  <si>
    <r>
      <rPr>
        <b/>
        <sz val="8"/>
        <rFont val="Arial"/>
        <family val="2"/>
        <charset val="186"/>
      </rPr>
      <t>Kultuuriministeeriumilt</t>
    </r>
    <r>
      <rPr>
        <sz val="8"/>
        <rFont val="Arial"/>
        <family val="2"/>
      </rPr>
      <t xml:space="preserve"> haridusosakonnale ujumise algõpetuse korraldamiseks</t>
    </r>
  </si>
  <si>
    <t>/allkirjastatud digitaalselt/</t>
  </si>
  <si>
    <t>Jüri Mölder</t>
  </si>
  <si>
    <t>Linnasekretär</t>
  </si>
  <si>
    <t>Põhikoolid, sh:</t>
  </si>
  <si>
    <t>Gümnaasiumid, sh:</t>
  </si>
  <si>
    <t>Koolilõuna</t>
  </si>
  <si>
    <t>Õpilaskodu teenuse ostuks H. Masingu Koolile</t>
  </si>
  <si>
    <t>Lasteaiad, sh:</t>
  </si>
  <si>
    <t>Muinsuskaitse</t>
  </si>
  <si>
    <t>Haridus kokku</t>
  </si>
</sst>
</file>

<file path=xl/styles.xml><?xml version="1.0" encoding="utf-8"?>
<styleSheet xmlns="http://schemas.openxmlformats.org/spreadsheetml/2006/main">
  <numFmts count="2">
    <numFmt numFmtId="43" formatCode="_-* #,##0.00\ _k_r_-;\-* #,##0.00\ _k_r_-;_-* &quot;-&quot;??\ _k_r_-;_-@_-"/>
    <numFmt numFmtId="164" formatCode="#,##0.0"/>
  </numFmts>
  <fonts count="15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0" fontId="12" fillId="0" borderId="0"/>
  </cellStyleXfs>
  <cellXfs count="45">
    <xf numFmtId="0" fontId="0" fillId="0" borderId="0" xfId="0"/>
    <xf numFmtId="0" fontId="0" fillId="0" borderId="0" xfId="0" applyFont="1"/>
    <xf numFmtId="0" fontId="13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7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8" fillId="2" borderId="1" xfId="0" quotePrefix="1" applyFont="1" applyFill="1" applyBorder="1" applyAlignment="1">
      <alignment horizontal="right"/>
    </xf>
    <xf numFmtId="0" fontId="8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/>
    </xf>
    <xf numFmtId="0" fontId="7" fillId="3" borderId="1" xfId="0" quotePrefix="1" applyFont="1" applyFill="1" applyBorder="1" applyAlignment="1">
      <alignment horizontal="right"/>
    </xf>
    <xf numFmtId="0" fontId="7" fillId="3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horizontal="right" wrapText="1"/>
    </xf>
    <xf numFmtId="3" fontId="7" fillId="3" borderId="1" xfId="0" applyNumberFormat="1" applyFont="1" applyFill="1" applyBorder="1" applyAlignment="1">
      <alignment horizontal="right"/>
    </xf>
    <xf numFmtId="0" fontId="6" fillId="0" borderId="1" xfId="0" quotePrefix="1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wrapText="1"/>
    </xf>
    <xf numFmtId="3" fontId="7" fillId="0" borderId="1" xfId="0" applyNumberFormat="1" applyFont="1" applyFill="1" applyBorder="1"/>
    <xf numFmtId="3" fontId="6" fillId="0" borderId="1" xfId="0" applyNumberFormat="1" applyFont="1" applyFill="1" applyBorder="1"/>
    <xf numFmtId="164" fontId="6" fillId="0" borderId="1" xfId="0" applyNumberFormat="1" applyFont="1" applyFill="1" applyBorder="1"/>
    <xf numFmtId="0" fontId="6" fillId="3" borderId="1" xfId="0" quotePrefix="1" applyFont="1" applyFill="1" applyBorder="1" applyAlignment="1">
      <alignment horizontal="right"/>
    </xf>
    <xf numFmtId="3" fontId="7" fillId="3" borderId="1" xfId="0" applyNumberFormat="1" applyFont="1" applyFill="1" applyBorder="1"/>
    <xf numFmtId="164" fontId="6" fillId="3" borderId="1" xfId="0" applyNumberFormat="1" applyFont="1" applyFill="1" applyBorder="1"/>
    <xf numFmtId="3" fontId="6" fillId="3" borderId="1" xfId="0" applyNumberFormat="1" applyFont="1" applyFill="1" applyBorder="1"/>
    <xf numFmtId="0" fontId="6" fillId="0" borderId="1" xfId="0" quotePrefix="1" applyFont="1" applyBorder="1"/>
    <xf numFmtId="0" fontId="10" fillId="0" borderId="1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3" fontId="10" fillId="0" borderId="1" xfId="0" applyNumberFormat="1" applyFont="1" applyBorder="1"/>
    <xf numFmtId="3" fontId="6" fillId="0" borderId="1" xfId="0" applyNumberFormat="1" applyFont="1" applyBorder="1"/>
    <xf numFmtId="0" fontId="10" fillId="0" borderId="1" xfId="0" quotePrefix="1" applyFont="1" applyFill="1" applyBorder="1" applyAlignment="1">
      <alignment horizontal="right"/>
    </xf>
    <xf numFmtId="3" fontId="10" fillId="0" borderId="1" xfId="0" applyNumberFormat="1" applyFont="1" applyFill="1" applyBorder="1"/>
    <xf numFmtId="3" fontId="14" fillId="0" borderId="1" xfId="0" applyNumberFormat="1" applyFont="1" applyFill="1" applyBorder="1"/>
    <xf numFmtId="0" fontId="10" fillId="0" borderId="1" xfId="0" applyFont="1" applyFill="1" applyBorder="1" applyAlignment="1">
      <alignment horizontal="left" wrapText="1"/>
    </xf>
    <xf numFmtId="0" fontId="0" fillId="0" borderId="0" xfId="0" quotePrefix="1"/>
    <xf numFmtId="0" fontId="4" fillId="0" borderId="0" xfId="0" applyFont="1"/>
    <xf numFmtId="3" fontId="13" fillId="0" borderId="0" xfId="0" applyNumberFormat="1" applyFont="1"/>
    <xf numFmtId="164" fontId="13" fillId="0" borderId="0" xfId="0" applyNumberFormat="1" applyFont="1"/>
    <xf numFmtId="0" fontId="1" fillId="0" borderId="0" xfId="0" applyFont="1" applyAlignment="1">
      <alignment horizontal="center"/>
    </xf>
    <xf numFmtId="0" fontId="10" fillId="0" borderId="1" xfId="0" quotePrefix="1" applyFont="1" applyBorder="1"/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C19" sqref="C19"/>
    </sheetView>
  </sheetViews>
  <sheetFormatPr defaultColWidth="28.7109375" defaultRowHeight="15"/>
  <cols>
    <col min="1" max="1" width="5.28515625" bestFit="1" customWidth="1"/>
    <col min="2" max="2" width="37.5703125" customWidth="1"/>
    <col min="3" max="3" width="20.42578125" style="1" customWidth="1"/>
    <col min="4" max="4" width="7.85546875" style="2" bestFit="1" customWidth="1"/>
    <col min="5" max="5" width="5.7109375" bestFit="1" customWidth="1"/>
    <col min="6" max="6" width="6.28515625" bestFit="1" customWidth="1"/>
    <col min="7" max="7" width="7.140625" customWidth="1"/>
    <col min="8" max="8" width="5.7109375" bestFit="1" customWidth="1"/>
    <col min="9" max="9" width="6" bestFit="1" customWidth="1"/>
    <col min="10" max="11" width="5.7109375" customWidth="1"/>
    <col min="12" max="12" width="6.5703125" bestFit="1" customWidth="1"/>
    <col min="13" max="13" width="6.28515625" bestFit="1" customWidth="1"/>
    <col min="14" max="14" width="7.5703125" customWidth="1"/>
    <col min="15" max="15" width="5.7109375" customWidth="1"/>
    <col min="16" max="16" width="6.5703125" bestFit="1" customWidth="1"/>
    <col min="17" max="18" width="5.7109375" bestFit="1" customWidth="1"/>
    <col min="19" max="251" width="9.140625" customWidth="1"/>
    <col min="252" max="252" width="5.28515625" bestFit="1" customWidth="1"/>
    <col min="253" max="253" width="3.140625" bestFit="1" customWidth="1"/>
  </cols>
  <sheetData>
    <row r="1" spans="1:18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8.25" customHeight="1"/>
    <row r="4" spans="1:18" s="6" customFormat="1" ht="38.25">
      <c r="A4" s="3" t="s">
        <v>2</v>
      </c>
      <c r="B4" s="3" t="s">
        <v>3</v>
      </c>
      <c r="C4" s="3" t="s">
        <v>4</v>
      </c>
      <c r="D4" s="4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  <c r="O4" s="3" t="s">
        <v>16</v>
      </c>
      <c r="P4" s="5" t="s">
        <v>17</v>
      </c>
      <c r="Q4" s="5" t="s">
        <v>18</v>
      </c>
      <c r="R4" s="5" t="s">
        <v>19</v>
      </c>
    </row>
    <row r="5" spans="1:18" s="11" customFormat="1" ht="11.25">
      <c r="A5" s="7"/>
      <c r="B5" s="7"/>
      <c r="C5" s="8"/>
      <c r="D5" s="9"/>
      <c r="E5" s="10">
        <v>5002</v>
      </c>
      <c r="F5" s="10">
        <v>506</v>
      </c>
      <c r="G5" s="10">
        <v>5500</v>
      </c>
      <c r="H5" s="10">
        <v>5504</v>
      </c>
      <c r="I5" s="10">
        <v>5511</v>
      </c>
      <c r="J5" s="10">
        <v>5514</v>
      </c>
      <c r="K5" s="10">
        <v>5521</v>
      </c>
      <c r="L5" s="10">
        <v>5524</v>
      </c>
      <c r="M5" s="10">
        <v>5525</v>
      </c>
      <c r="N5" s="10">
        <v>5526</v>
      </c>
      <c r="O5" s="10">
        <v>5540</v>
      </c>
      <c r="P5" s="10">
        <v>4131</v>
      </c>
      <c r="Q5" s="10">
        <v>4133</v>
      </c>
      <c r="R5" s="10" t="s">
        <v>20</v>
      </c>
    </row>
    <row r="6" spans="1:18">
      <c r="A6" s="12"/>
      <c r="B6" s="13" t="s">
        <v>21</v>
      </c>
      <c r="C6" s="14" t="s">
        <v>22</v>
      </c>
      <c r="D6" s="15">
        <f>SUM(E6:R6)</f>
        <v>360777</v>
      </c>
      <c r="E6" s="15">
        <f t="shared" ref="E6:R6" si="0">E7+E11+E12</f>
        <v>26125</v>
      </c>
      <c r="F6" s="15">
        <f t="shared" si="0"/>
        <v>10728</v>
      </c>
      <c r="G6" s="15">
        <f t="shared" si="0"/>
        <v>4146</v>
      </c>
      <c r="H6" s="15">
        <f t="shared" si="0"/>
        <v>34210</v>
      </c>
      <c r="I6" s="15">
        <f t="shared" si="0"/>
        <v>7066</v>
      </c>
      <c r="J6" s="15">
        <f t="shared" si="0"/>
        <v>556</v>
      </c>
      <c r="K6" s="15">
        <f t="shared" si="0"/>
        <v>1969</v>
      </c>
      <c r="L6" s="15">
        <f t="shared" si="0"/>
        <v>4204</v>
      </c>
      <c r="M6" s="15">
        <f t="shared" si="0"/>
        <v>54663</v>
      </c>
      <c r="N6" s="15">
        <f t="shared" si="0"/>
        <v>60164</v>
      </c>
      <c r="O6" s="15">
        <f t="shared" si="0"/>
        <v>800</v>
      </c>
      <c r="P6" s="15">
        <f t="shared" si="0"/>
        <v>115359</v>
      </c>
      <c r="Q6" s="15">
        <f t="shared" si="0"/>
        <v>33287</v>
      </c>
      <c r="R6" s="15">
        <f t="shared" si="0"/>
        <v>7500</v>
      </c>
    </row>
    <row r="7" spans="1:18">
      <c r="A7" s="16">
        <v>10</v>
      </c>
      <c r="B7" s="17" t="s">
        <v>23</v>
      </c>
      <c r="C7" s="18" t="s">
        <v>24</v>
      </c>
      <c r="D7" s="19">
        <f t="shared" ref="D7:R7" si="1">SUM(D8:D10)</f>
        <v>223152</v>
      </c>
      <c r="E7" s="19">
        <f t="shared" si="1"/>
        <v>0</v>
      </c>
      <c r="F7" s="19">
        <f t="shared" si="1"/>
        <v>0</v>
      </c>
      <c r="G7" s="19">
        <f t="shared" si="1"/>
        <v>0</v>
      </c>
      <c r="H7" s="19">
        <f t="shared" si="1"/>
        <v>0</v>
      </c>
      <c r="I7" s="19">
        <f t="shared" si="1"/>
        <v>6842</v>
      </c>
      <c r="J7" s="19">
        <f t="shared" si="1"/>
        <v>0</v>
      </c>
      <c r="K7" s="19">
        <f t="shared" si="1"/>
        <v>0</v>
      </c>
      <c r="L7" s="19">
        <f t="shared" si="1"/>
        <v>0</v>
      </c>
      <c r="M7" s="19">
        <f t="shared" si="1"/>
        <v>0</v>
      </c>
      <c r="N7" s="19">
        <f t="shared" si="1"/>
        <v>60164</v>
      </c>
      <c r="O7" s="19">
        <f>SUM(O8:O10)</f>
        <v>0</v>
      </c>
      <c r="P7" s="19">
        <f t="shared" si="1"/>
        <v>115359</v>
      </c>
      <c r="Q7" s="19">
        <f t="shared" si="1"/>
        <v>33287</v>
      </c>
      <c r="R7" s="19">
        <f t="shared" si="1"/>
        <v>7500</v>
      </c>
    </row>
    <row r="8" spans="1:18">
      <c r="A8" s="20">
        <v>10701</v>
      </c>
      <c r="B8" s="21" t="s">
        <v>25</v>
      </c>
      <c r="C8" s="22"/>
      <c r="D8" s="23">
        <f>SUM(E8:R8)</f>
        <v>122201</v>
      </c>
      <c r="E8" s="25"/>
      <c r="F8" s="25"/>
      <c r="G8" s="24"/>
      <c r="H8" s="25"/>
      <c r="I8" s="24">
        <v>6842</v>
      </c>
      <c r="J8" s="24"/>
      <c r="K8" s="24"/>
      <c r="L8" s="25"/>
      <c r="M8" s="25"/>
      <c r="N8" s="24"/>
      <c r="O8" s="24"/>
      <c r="P8" s="24">
        <v>115359</v>
      </c>
      <c r="Q8" s="24"/>
      <c r="R8" s="24"/>
    </row>
    <row r="9" spans="1:18" ht="17.25" customHeight="1">
      <c r="A9" s="20">
        <v>10121</v>
      </c>
      <c r="B9" s="21" t="s">
        <v>26</v>
      </c>
      <c r="C9" s="22"/>
      <c r="D9" s="23">
        <f>SUM(E9:R9)</f>
        <v>33287</v>
      </c>
      <c r="E9" s="25"/>
      <c r="F9" s="25"/>
      <c r="G9" s="24"/>
      <c r="H9" s="25"/>
      <c r="I9" s="24"/>
      <c r="J9" s="24"/>
      <c r="K9" s="24"/>
      <c r="L9" s="25"/>
      <c r="M9" s="25"/>
      <c r="N9" s="24"/>
      <c r="O9" s="24"/>
      <c r="P9" s="24"/>
      <c r="Q9" s="24">
        <v>33287</v>
      </c>
      <c r="R9" s="24"/>
    </row>
    <row r="10" spans="1:18" ht="26.25">
      <c r="A10" s="20">
        <v>10121</v>
      </c>
      <c r="B10" s="21" t="s">
        <v>27</v>
      </c>
      <c r="C10" s="22"/>
      <c r="D10" s="23">
        <f>SUM(E10:R10)</f>
        <v>67664</v>
      </c>
      <c r="E10" s="25"/>
      <c r="F10" s="25"/>
      <c r="G10" s="25"/>
      <c r="H10" s="25"/>
      <c r="I10" s="25"/>
      <c r="J10" s="25"/>
      <c r="K10" s="25"/>
      <c r="L10" s="25"/>
      <c r="M10" s="25"/>
      <c r="N10" s="24">
        <v>60164</v>
      </c>
      <c r="O10" s="24"/>
      <c r="P10" s="24"/>
      <c r="Q10" s="24"/>
      <c r="R10" s="24">
        <v>7500</v>
      </c>
    </row>
    <row r="11" spans="1:18" ht="23.25">
      <c r="A11" s="26" t="s">
        <v>28</v>
      </c>
      <c r="B11" s="17" t="s">
        <v>62</v>
      </c>
      <c r="C11" s="18" t="s">
        <v>29</v>
      </c>
      <c r="D11" s="27">
        <f>SUM(E11:R11)</f>
        <v>2170</v>
      </c>
      <c r="E11" s="19"/>
      <c r="F11" s="19"/>
      <c r="G11" s="19">
        <v>2170</v>
      </c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9"/>
    </row>
    <row r="12" spans="1:18">
      <c r="A12" s="26" t="s">
        <v>30</v>
      </c>
      <c r="B12" s="17" t="s">
        <v>63</v>
      </c>
      <c r="C12" s="18" t="s">
        <v>31</v>
      </c>
      <c r="D12" s="19">
        <f>SUM(E12:R12)</f>
        <v>135455</v>
      </c>
      <c r="E12" s="19">
        <f t="shared" ref="E12:R12" si="2">SUM(E13,E31,E35)</f>
        <v>26125</v>
      </c>
      <c r="F12" s="19">
        <f t="shared" si="2"/>
        <v>10728</v>
      </c>
      <c r="G12" s="19">
        <f t="shared" si="2"/>
        <v>1976</v>
      </c>
      <c r="H12" s="19">
        <f t="shared" si="2"/>
        <v>34210</v>
      </c>
      <c r="I12" s="19">
        <f t="shared" si="2"/>
        <v>224</v>
      </c>
      <c r="J12" s="19">
        <f t="shared" si="2"/>
        <v>556</v>
      </c>
      <c r="K12" s="19">
        <f t="shared" si="2"/>
        <v>1969</v>
      </c>
      <c r="L12" s="19">
        <f t="shared" si="2"/>
        <v>4204</v>
      </c>
      <c r="M12" s="19">
        <f t="shared" si="2"/>
        <v>54663</v>
      </c>
      <c r="N12" s="19">
        <f t="shared" si="2"/>
        <v>0</v>
      </c>
      <c r="O12" s="19">
        <f t="shared" si="2"/>
        <v>800</v>
      </c>
      <c r="P12" s="19">
        <f t="shared" si="2"/>
        <v>0</v>
      </c>
      <c r="Q12" s="19">
        <f t="shared" si="2"/>
        <v>0</v>
      </c>
      <c r="R12" s="19">
        <f t="shared" si="2"/>
        <v>0</v>
      </c>
    </row>
    <row r="13" spans="1:18">
      <c r="A13" s="30"/>
      <c r="B13" s="38" t="s">
        <v>33</v>
      </c>
      <c r="C13" s="32"/>
      <c r="D13" s="23">
        <f>SUM(E13:R13)</f>
        <v>114369</v>
      </c>
      <c r="E13" s="33">
        <f t="shared" ref="E13:R13" si="3">SUM(E14,E22,E25,E29,E30)</f>
        <v>18782</v>
      </c>
      <c r="F13" s="33">
        <f t="shared" si="3"/>
        <v>6669</v>
      </c>
      <c r="G13" s="33">
        <f t="shared" si="3"/>
        <v>0</v>
      </c>
      <c r="H13" s="33">
        <f t="shared" si="3"/>
        <v>34138</v>
      </c>
      <c r="I13" s="33">
        <f t="shared" si="3"/>
        <v>0</v>
      </c>
      <c r="J13" s="33">
        <f t="shared" si="3"/>
        <v>0</v>
      </c>
      <c r="K13" s="33">
        <f t="shared" si="3"/>
        <v>1969</v>
      </c>
      <c r="L13" s="33">
        <f t="shared" si="3"/>
        <v>4204</v>
      </c>
      <c r="M13" s="33">
        <f t="shared" si="3"/>
        <v>47807</v>
      </c>
      <c r="N13" s="33">
        <f t="shared" si="3"/>
        <v>0</v>
      </c>
      <c r="O13" s="33">
        <f t="shared" si="3"/>
        <v>800</v>
      </c>
      <c r="P13" s="33">
        <f t="shared" si="3"/>
        <v>0</v>
      </c>
      <c r="Q13" s="33">
        <f t="shared" si="3"/>
        <v>0</v>
      </c>
      <c r="R13" s="33">
        <f t="shared" si="3"/>
        <v>0</v>
      </c>
    </row>
    <row r="14" spans="1:18">
      <c r="A14" s="44" t="s">
        <v>32</v>
      </c>
      <c r="B14" s="38" t="s">
        <v>61</v>
      </c>
      <c r="C14" s="31"/>
      <c r="D14" s="23">
        <f>SUM(E14:R14)</f>
        <v>4339</v>
      </c>
      <c r="E14" s="33">
        <f t="shared" ref="E14:R14" si="4">SUM(E15:E21)</f>
        <v>0</v>
      </c>
      <c r="F14" s="33">
        <f t="shared" si="4"/>
        <v>0</v>
      </c>
      <c r="G14" s="33">
        <f t="shared" si="4"/>
        <v>0</v>
      </c>
      <c r="H14" s="33">
        <f t="shared" si="4"/>
        <v>4339</v>
      </c>
      <c r="I14" s="33">
        <f t="shared" si="4"/>
        <v>0</v>
      </c>
      <c r="J14" s="33">
        <f t="shared" si="4"/>
        <v>0</v>
      </c>
      <c r="K14" s="33">
        <f t="shared" si="4"/>
        <v>0</v>
      </c>
      <c r="L14" s="33">
        <f t="shared" si="4"/>
        <v>0</v>
      </c>
      <c r="M14" s="33">
        <f t="shared" si="4"/>
        <v>0</v>
      </c>
      <c r="N14" s="33">
        <f t="shared" si="4"/>
        <v>0</v>
      </c>
      <c r="O14" s="33">
        <f t="shared" si="4"/>
        <v>0</v>
      </c>
      <c r="P14" s="33">
        <f t="shared" si="4"/>
        <v>0</v>
      </c>
      <c r="Q14" s="33">
        <f t="shared" si="4"/>
        <v>0</v>
      </c>
      <c r="R14" s="33">
        <f t="shared" si="4"/>
        <v>0</v>
      </c>
    </row>
    <row r="15" spans="1:18">
      <c r="A15" s="30"/>
      <c r="B15" s="8" t="s">
        <v>34</v>
      </c>
      <c r="C15" s="8"/>
      <c r="D15" s="23">
        <f>SUM(E15:R15)</f>
        <v>2800</v>
      </c>
      <c r="E15" s="34"/>
      <c r="F15" s="34"/>
      <c r="G15" s="34"/>
      <c r="H15" s="34">
        <v>2800</v>
      </c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18">
      <c r="A16" s="30"/>
      <c r="B16" s="8" t="s">
        <v>35</v>
      </c>
      <c r="C16" s="8"/>
      <c r="D16" s="23">
        <f>SUM(E16:R16)</f>
        <v>175</v>
      </c>
      <c r="E16" s="34"/>
      <c r="F16" s="34"/>
      <c r="G16" s="34"/>
      <c r="H16" s="34">
        <v>175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</row>
    <row r="17" spans="1:18">
      <c r="A17" s="30"/>
      <c r="B17" s="8" t="s">
        <v>36</v>
      </c>
      <c r="C17" s="8"/>
      <c r="D17" s="23">
        <f>SUM(E17:R17)</f>
        <v>271</v>
      </c>
      <c r="E17" s="34"/>
      <c r="F17" s="34"/>
      <c r="G17" s="34"/>
      <c r="H17" s="34">
        <v>271</v>
      </c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18">
      <c r="A18" s="30"/>
      <c r="B18" s="8" t="s">
        <v>37</v>
      </c>
      <c r="C18" s="8"/>
      <c r="D18" s="23">
        <f>SUM(E18:R18)</f>
        <v>204</v>
      </c>
      <c r="E18" s="34"/>
      <c r="F18" s="34"/>
      <c r="G18" s="34"/>
      <c r="H18" s="34">
        <v>204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18">
      <c r="A19" s="30"/>
      <c r="B19" s="8" t="s">
        <v>38</v>
      </c>
      <c r="C19" s="8"/>
      <c r="D19" s="23">
        <f>SUM(E19:R19)</f>
        <v>392</v>
      </c>
      <c r="E19" s="34"/>
      <c r="F19" s="34"/>
      <c r="G19" s="34"/>
      <c r="H19" s="34">
        <v>392</v>
      </c>
      <c r="I19" s="34"/>
      <c r="J19" s="34"/>
      <c r="K19" s="34"/>
      <c r="L19" s="34"/>
      <c r="M19" s="34"/>
      <c r="N19" s="34"/>
      <c r="O19" s="34"/>
      <c r="P19" s="34"/>
      <c r="Q19" s="34"/>
      <c r="R19" s="34"/>
    </row>
    <row r="20" spans="1:18">
      <c r="A20" s="30"/>
      <c r="B20" s="8" t="s">
        <v>39</v>
      </c>
      <c r="C20" s="8"/>
      <c r="D20" s="23">
        <f>SUM(E20:R20)</f>
        <v>51</v>
      </c>
      <c r="E20" s="34"/>
      <c r="F20" s="34"/>
      <c r="G20" s="34"/>
      <c r="H20" s="34">
        <v>51</v>
      </c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18">
      <c r="A21" s="30"/>
      <c r="B21" s="8" t="s">
        <v>40</v>
      </c>
      <c r="C21" s="8"/>
      <c r="D21" s="23">
        <f>SUM(E21:R21)</f>
        <v>446</v>
      </c>
      <c r="E21" s="34"/>
      <c r="F21" s="34"/>
      <c r="G21" s="34"/>
      <c r="H21" s="34">
        <v>446</v>
      </c>
      <c r="I21" s="34"/>
      <c r="J21" s="34"/>
      <c r="K21" s="34"/>
      <c r="L21" s="34"/>
      <c r="M21" s="34"/>
      <c r="N21" s="34"/>
      <c r="O21" s="34"/>
      <c r="P21" s="34"/>
      <c r="Q21" s="34"/>
      <c r="R21" s="34"/>
    </row>
    <row r="22" spans="1:18">
      <c r="A22" s="35" t="s">
        <v>41</v>
      </c>
      <c r="B22" s="38" t="s">
        <v>57</v>
      </c>
      <c r="C22" s="31"/>
      <c r="D22" s="36">
        <f>SUM(E22:R22)</f>
        <v>1953</v>
      </c>
      <c r="E22" s="36">
        <f t="shared" ref="E22:R22" si="5">SUM(E23:E24)</f>
        <v>0</v>
      </c>
      <c r="F22" s="36">
        <f t="shared" si="5"/>
        <v>0</v>
      </c>
      <c r="G22" s="36">
        <f t="shared" si="5"/>
        <v>0</v>
      </c>
      <c r="H22" s="36">
        <f t="shared" si="5"/>
        <v>607</v>
      </c>
      <c r="I22" s="36">
        <f t="shared" si="5"/>
        <v>0</v>
      </c>
      <c r="J22" s="36">
        <f t="shared" si="5"/>
        <v>0</v>
      </c>
      <c r="K22" s="36">
        <f t="shared" si="5"/>
        <v>0</v>
      </c>
      <c r="L22" s="36">
        <f t="shared" si="5"/>
        <v>0</v>
      </c>
      <c r="M22" s="36">
        <f t="shared" si="5"/>
        <v>1346</v>
      </c>
      <c r="N22" s="36">
        <f t="shared" si="5"/>
        <v>0</v>
      </c>
      <c r="O22" s="36">
        <f t="shared" si="5"/>
        <v>0</v>
      </c>
      <c r="P22" s="36">
        <f t="shared" si="5"/>
        <v>0</v>
      </c>
      <c r="Q22" s="36">
        <f t="shared" si="5"/>
        <v>0</v>
      </c>
      <c r="R22" s="36">
        <f t="shared" si="5"/>
        <v>0</v>
      </c>
    </row>
    <row r="23" spans="1:18">
      <c r="A23" s="20"/>
      <c r="B23" s="32" t="s">
        <v>42</v>
      </c>
      <c r="C23" s="32"/>
      <c r="D23" s="23">
        <f>SUM(E23:R23)</f>
        <v>607</v>
      </c>
      <c r="E23" s="24"/>
      <c r="F23" s="24"/>
      <c r="G23" s="24"/>
      <c r="H23" s="24">
        <v>607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18">
      <c r="A24" s="20"/>
      <c r="B24" s="32" t="s">
        <v>34</v>
      </c>
      <c r="C24" s="32"/>
      <c r="D24" s="23">
        <f>SUM(E24:R24)</f>
        <v>1346</v>
      </c>
      <c r="E24" s="24"/>
      <c r="F24" s="24"/>
      <c r="G24" s="24"/>
      <c r="H24" s="37"/>
      <c r="I24" s="24"/>
      <c r="J24" s="24"/>
      <c r="K24" s="24"/>
      <c r="L24" s="24"/>
      <c r="M24" s="24">
        <f>490+241+492+123</f>
        <v>1346</v>
      </c>
      <c r="N24" s="24"/>
      <c r="O24" s="24"/>
      <c r="P24" s="24"/>
      <c r="Q24" s="24"/>
      <c r="R24" s="24"/>
    </row>
    <row r="25" spans="1:18">
      <c r="A25" s="35" t="s">
        <v>43</v>
      </c>
      <c r="B25" s="38" t="s">
        <v>58</v>
      </c>
      <c r="C25" s="31"/>
      <c r="D25" s="36">
        <f>SUM(E25:R25)</f>
        <v>105308</v>
      </c>
      <c r="E25" s="36">
        <f t="shared" ref="E25:R25" si="6">SUM(E26:E28)</f>
        <v>18782</v>
      </c>
      <c r="F25" s="36">
        <f t="shared" si="6"/>
        <v>6669</v>
      </c>
      <c r="G25" s="36">
        <f t="shared" si="6"/>
        <v>0</v>
      </c>
      <c r="H25" s="36">
        <f t="shared" si="6"/>
        <v>29192</v>
      </c>
      <c r="I25" s="36">
        <f t="shared" si="6"/>
        <v>0</v>
      </c>
      <c r="J25" s="36">
        <f t="shared" si="6"/>
        <v>0</v>
      </c>
      <c r="K25" s="36">
        <f t="shared" si="6"/>
        <v>0</v>
      </c>
      <c r="L25" s="36">
        <f t="shared" si="6"/>
        <v>4204</v>
      </c>
      <c r="M25" s="36">
        <f t="shared" si="6"/>
        <v>46461</v>
      </c>
      <c r="N25" s="36">
        <f t="shared" si="6"/>
        <v>0</v>
      </c>
      <c r="O25" s="36">
        <f t="shared" si="6"/>
        <v>0</v>
      </c>
      <c r="P25" s="36">
        <f t="shared" si="6"/>
        <v>0</v>
      </c>
      <c r="Q25" s="36">
        <f t="shared" si="6"/>
        <v>0</v>
      </c>
      <c r="R25" s="36">
        <f t="shared" si="6"/>
        <v>0</v>
      </c>
    </row>
    <row r="26" spans="1:18">
      <c r="A26" s="20"/>
      <c r="B26" s="32" t="s">
        <v>34</v>
      </c>
      <c r="C26" s="32"/>
      <c r="D26" s="23">
        <f>SUM(E26:R26)</f>
        <v>96910</v>
      </c>
      <c r="E26" s="24">
        <v>18782</v>
      </c>
      <c r="F26" s="24">
        <v>6669</v>
      </c>
      <c r="G26" s="24"/>
      <c r="H26" s="24">
        <v>20794</v>
      </c>
      <c r="I26" s="24"/>
      <c r="J26" s="24"/>
      <c r="K26" s="24"/>
      <c r="L26" s="24">
        <f>1330+2874</f>
        <v>4204</v>
      </c>
      <c r="M26" s="24">
        <f>34009+12452</f>
        <v>46461</v>
      </c>
      <c r="N26" s="24"/>
      <c r="O26" s="24"/>
      <c r="P26" s="24"/>
      <c r="Q26" s="24"/>
      <c r="R26" s="37"/>
    </row>
    <row r="27" spans="1:18">
      <c r="A27" s="20"/>
      <c r="B27" s="32" t="s">
        <v>44</v>
      </c>
      <c r="C27" s="32"/>
      <c r="D27" s="23">
        <f>SUM(E27:R27)</f>
        <v>1600</v>
      </c>
      <c r="E27" s="24"/>
      <c r="F27" s="24"/>
      <c r="G27" s="24"/>
      <c r="H27" s="24">
        <v>1600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18">
      <c r="A28" s="20"/>
      <c r="B28" s="32" t="s">
        <v>45</v>
      </c>
      <c r="C28" s="32"/>
      <c r="D28" s="23">
        <f>SUM(E28:R28)</f>
        <v>6798</v>
      </c>
      <c r="E28" s="24"/>
      <c r="F28" s="24"/>
      <c r="G28" s="24"/>
      <c r="H28" s="24">
        <v>6798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18">
      <c r="A29" s="20" t="s">
        <v>46</v>
      </c>
      <c r="B29" s="38" t="s">
        <v>59</v>
      </c>
      <c r="C29" s="32"/>
      <c r="D29" s="23">
        <f>SUM(E29:R29)</f>
        <v>1969</v>
      </c>
      <c r="E29" s="24"/>
      <c r="F29" s="24"/>
      <c r="G29" s="24"/>
      <c r="H29" s="24"/>
      <c r="I29" s="24"/>
      <c r="J29" s="24"/>
      <c r="K29" s="24">
        <v>1969</v>
      </c>
      <c r="L29" s="24"/>
      <c r="M29" s="24"/>
      <c r="N29" s="24"/>
      <c r="O29" s="24"/>
      <c r="P29" s="24"/>
      <c r="Q29" s="24"/>
      <c r="R29" s="24"/>
    </row>
    <row r="30" spans="1:18" ht="19.5" customHeight="1">
      <c r="A30" s="20" t="s">
        <v>47</v>
      </c>
      <c r="B30" s="38" t="s">
        <v>60</v>
      </c>
      <c r="C30" s="32"/>
      <c r="D30" s="23">
        <f>SUM(E30:R30)</f>
        <v>800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>
        <v>800</v>
      </c>
      <c r="P30" s="24"/>
      <c r="Q30" s="24"/>
      <c r="R30" s="24"/>
    </row>
    <row r="31" spans="1:18">
      <c r="A31" s="35" t="s">
        <v>43</v>
      </c>
      <c r="B31" s="38" t="s">
        <v>48</v>
      </c>
      <c r="C31" s="31"/>
      <c r="D31" s="36">
        <f>SUM(E31:R31)</f>
        <v>20862</v>
      </c>
      <c r="E31" s="36">
        <f t="shared" ref="E31:R31" si="7">SUM(E32:E34)</f>
        <v>7343</v>
      </c>
      <c r="F31" s="36">
        <f t="shared" si="7"/>
        <v>4059</v>
      </c>
      <c r="G31" s="36">
        <f t="shared" si="7"/>
        <v>1976</v>
      </c>
      <c r="H31" s="36">
        <f t="shared" si="7"/>
        <v>72</v>
      </c>
      <c r="I31" s="36">
        <f t="shared" si="7"/>
        <v>0</v>
      </c>
      <c r="J31" s="36">
        <f t="shared" si="7"/>
        <v>556</v>
      </c>
      <c r="K31" s="36">
        <f t="shared" si="7"/>
        <v>0</v>
      </c>
      <c r="L31" s="36">
        <f t="shared" si="7"/>
        <v>0</v>
      </c>
      <c r="M31" s="36">
        <f t="shared" si="7"/>
        <v>6856</v>
      </c>
      <c r="N31" s="36">
        <f t="shared" si="7"/>
        <v>0</v>
      </c>
      <c r="O31" s="36">
        <f t="shared" si="7"/>
        <v>0</v>
      </c>
      <c r="P31" s="36">
        <f t="shared" si="7"/>
        <v>0</v>
      </c>
      <c r="Q31" s="36">
        <f t="shared" si="7"/>
        <v>0</v>
      </c>
      <c r="R31" s="36">
        <f t="shared" si="7"/>
        <v>0</v>
      </c>
    </row>
    <row r="32" spans="1:18">
      <c r="A32" s="20" t="s">
        <v>43</v>
      </c>
      <c r="B32" s="32" t="s">
        <v>49</v>
      </c>
      <c r="C32" s="32"/>
      <c r="D32" s="23">
        <f>SUM(E32:R32)</f>
        <v>12461</v>
      </c>
      <c r="E32" s="24">
        <v>6190</v>
      </c>
      <c r="F32" s="24">
        <v>3667</v>
      </c>
      <c r="G32" s="24">
        <v>1976</v>
      </c>
      <c r="H32" s="24">
        <v>72</v>
      </c>
      <c r="I32" s="24"/>
      <c r="J32" s="24">
        <v>556</v>
      </c>
      <c r="K32" s="24"/>
      <c r="L32" s="24"/>
      <c r="M32" s="24"/>
      <c r="N32" s="24"/>
      <c r="O32" s="24"/>
      <c r="P32" s="24"/>
      <c r="Q32" s="24"/>
      <c r="R32" s="24"/>
    </row>
    <row r="33" spans="1:18" ht="16.5" customHeight="1">
      <c r="A33" s="20" t="s">
        <v>50</v>
      </c>
      <c r="B33" s="32" t="s">
        <v>51</v>
      </c>
      <c r="C33" s="32"/>
      <c r="D33" s="23">
        <f>SUM(E33:R33)</f>
        <v>1545</v>
      </c>
      <c r="E33" s="24">
        <v>1153</v>
      </c>
      <c r="F33" s="24">
        <v>392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1:18" ht="23.25">
      <c r="A34" s="20" t="s">
        <v>43</v>
      </c>
      <c r="B34" s="22" t="s">
        <v>52</v>
      </c>
      <c r="C34" s="32"/>
      <c r="D34" s="23">
        <f>SUM(E34:R34)</f>
        <v>6856</v>
      </c>
      <c r="E34" s="24"/>
      <c r="F34" s="24"/>
      <c r="G34" s="24"/>
      <c r="H34" s="24"/>
      <c r="I34" s="24"/>
      <c r="J34" s="24"/>
      <c r="K34" s="24"/>
      <c r="L34" s="24"/>
      <c r="M34" s="24">
        <v>6856</v>
      </c>
      <c r="N34" s="24"/>
      <c r="O34" s="24"/>
      <c r="P34" s="24"/>
      <c r="Q34" s="24"/>
      <c r="R34" s="24"/>
    </row>
    <row r="35" spans="1:18" ht="23.25">
      <c r="A35" s="20" t="s">
        <v>43</v>
      </c>
      <c r="B35" s="22" t="s">
        <v>53</v>
      </c>
      <c r="C35" s="32"/>
      <c r="D35" s="23">
        <f>SUM(E35:R35)</f>
        <v>224</v>
      </c>
      <c r="E35" s="24"/>
      <c r="F35" s="24"/>
      <c r="G35" s="24"/>
      <c r="H35" s="24"/>
      <c r="I35" s="36">
        <v>224</v>
      </c>
      <c r="J35" s="24"/>
      <c r="K35" s="24"/>
      <c r="L35" s="24"/>
      <c r="M35" s="24"/>
      <c r="N35" s="24"/>
      <c r="O35" s="24"/>
      <c r="P35" s="24"/>
      <c r="Q35" s="24"/>
      <c r="R35" s="24"/>
    </row>
    <row r="37" spans="1:18">
      <c r="A37" s="39" t="s">
        <v>54</v>
      </c>
    </row>
    <row r="39" spans="1:18">
      <c r="A39" s="40" t="s">
        <v>55</v>
      </c>
    </row>
    <row r="40" spans="1:18">
      <c r="A40" s="40" t="s">
        <v>56</v>
      </c>
      <c r="D40" s="41"/>
    </row>
    <row r="41" spans="1:18">
      <c r="D41" s="42"/>
    </row>
    <row r="42" spans="1:18">
      <c r="D42" s="42"/>
    </row>
  </sheetData>
  <mergeCells count="2">
    <mergeCell ref="A1:R1"/>
    <mergeCell ref="A2:R2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Header>&amp;RLisa 
Tartu Linnavalitsuse 22.01.2013. a
korralduse nr juurde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</vt:lpstr>
      <vt:lpstr>Lisa!Print_Titles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Tiina</dc:creator>
  <cp:lastModifiedBy>Tiina</cp:lastModifiedBy>
  <cp:lastPrinted>2013-01-18T05:31:21Z</cp:lastPrinted>
  <dcterms:created xsi:type="dcterms:W3CDTF">2013-01-17T14:35:20Z</dcterms:created>
  <dcterms:modified xsi:type="dcterms:W3CDTF">2013-01-18T05:31:23Z</dcterms:modified>
</cp:coreProperties>
</file>