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425" windowHeight="14085" tabRatio="758" activeTab="0"/>
  </bookViews>
  <sheets>
    <sheet name="2016_IIpa_Prognoos" sheetId="1" r:id="rId1"/>
    <sheet name="Odavaimad tehingud 2016_Ipa" sheetId="2" r:id="rId2"/>
    <sheet name="2016_Ipa_prognoos" sheetId="3" r:id="rId3"/>
    <sheet name="muutus" sheetId="4" r:id="rId4"/>
    <sheet name="OberHaus" sheetId="5" r:id="rId5"/>
    <sheet name="RobinsonKV" sheetId="6" r:id="rId6"/>
    <sheet name="UusMaa" sheetId="7" r:id="rId7"/>
  </sheets>
  <definedNames/>
  <calcPr fullCalcOnLoad="1"/>
</workbook>
</file>

<file path=xl/sharedStrings.xml><?xml version="1.0" encoding="utf-8"?>
<sst xmlns="http://schemas.openxmlformats.org/spreadsheetml/2006/main" count="230" uniqueCount="72">
  <si>
    <t>Tubade arv</t>
  </si>
  <si>
    <r>
      <t>Keskmine üldpind m</t>
    </r>
    <r>
      <rPr>
        <b/>
        <vertAlign val="superscript"/>
        <sz val="10"/>
        <rFont val="Arial"/>
        <family val="2"/>
      </rPr>
      <t>2</t>
    </r>
  </si>
  <si>
    <t>AHIKÜTTEGA KORTERID</t>
  </si>
  <si>
    <t>Vesi ja WC korteris</t>
  </si>
  <si>
    <t>Vesi ja WC koridoris</t>
  </si>
  <si>
    <t>Vesi ja WC õues</t>
  </si>
  <si>
    <t>Üür m² kohta</t>
  </si>
  <si>
    <t>Kommunaal-maksed m² kohta</t>
  </si>
  <si>
    <t>Kokku m² kohta</t>
  </si>
  <si>
    <t>Kommunaal- maksed m² kohta</t>
  </si>
  <si>
    <t>Kööktuba</t>
  </si>
  <si>
    <t>KESKKÜTTEGA KORTERID</t>
  </si>
  <si>
    <t>Maja</t>
  </si>
  <si>
    <t>Tüüp</t>
  </si>
  <si>
    <t>Üüripind m²</t>
  </si>
  <si>
    <t>Üür kuus, EUR</t>
  </si>
  <si>
    <t>Ober-Haus Hindamisteenuste andmetel</t>
  </si>
  <si>
    <t>Uusmaa Kinnisvara andmetel</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</si>
  <si>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2013.a. II poolaasta kohta)</t>
    </r>
  </si>
  <si>
    <t>Kommunaalmaksed lisanduvad üürihindadele.</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</si>
  <si>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2015.a. II poolaasta kohta)</t>
    </r>
  </si>
  <si>
    <t>2-toaline ahiküttega korter: Tähe 17: 34,9m², üür 170€, remonti vajav, vesi sees, WC veega sees, dush korteris.</t>
  </si>
  <si>
    <t>Robinson Kinnisvara</t>
  </si>
  <si>
    <t>Tähe 17</t>
  </si>
  <si>
    <t>1-toaline</t>
  </si>
  <si>
    <t>Kalda tee 16</t>
  </si>
  <si>
    <t>WC korteris, pesemisvõimalus puudub, korter paikneb puitelamus ärklikorrusel, aknad avanevad ühel poole</t>
  </si>
  <si>
    <t>vannituba ja WC korteris, aknad avanevad kahele poole, 5-kordse korruselamu 1.korrusel</t>
  </si>
  <si>
    <t>2015.a I poolaasta progvoos võrreldes 2015.a I poolaasta prognoosiga</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</si>
  <si>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2015.a. I poolaasta kohta)</t>
    </r>
  </si>
  <si>
    <t>Kööktuba ahiküttega: Tähtvere 54: 19m², üür 100€, san.remonti vajav, vesi sees, WC veega sees, dush korteris.</t>
  </si>
  <si>
    <t>Kööktuba keskküttega: Kuperjanovi 54a: 12m², üür 100€, keskmises seisukorras, vesi sees, WC veega sees, pesemine puudub.</t>
  </si>
  <si>
    <t>1-toaline ahiküttega korter: Eha 23: 22,6m², üür 100€, san.remonti vajav, vesi sees, WC veega koridoris, pesemine puudub.</t>
  </si>
  <si>
    <t>1-toaline keskküttega korter: Anne 30: 27,7m², üür 150€, san.remonti vajav, vesi sees, WC veega sees, vann korteris.</t>
  </si>
  <si>
    <t>2-toaline keskküttega korter: Kalda tee 16: 46,7m², üür 180€, san.remonti vajav, vesi sees, WC veega sees, vann korteris.</t>
  </si>
  <si>
    <t>3-toaline ahiküttega korter: Narva mnt.86: 77m², üür 350€, keskmises seisukorras, vesi sees, WC veega sees, dush korteris.</t>
  </si>
  <si>
    <t>3-toaline keskküttega korter: Lääne 5: 63m², üür 250€, keskmises seisukorras, vesi sees, WC veega sees, vann korteris.</t>
  </si>
  <si>
    <t>4-toaline ahiküttega korter: Kesa 54: 90m², üür 400€, keskmises seisukorras, vesi sees, wc veega sees, dush korteris.</t>
  </si>
  <si>
    <t>4-toaline keskküttega korter: Mõisavahe 45: 78,5m², üür 300€, keskmises seisukorras, vesi sees, WC veega sees, vann korteris.</t>
  </si>
  <si>
    <t>Tabelis on toodud orienteeruv hind, millega võiks 2016 aasta I poolel Tartus välja üürida antud kategooriates korterit.</t>
  </si>
  <si>
    <t>Meil toimunud tehingutes puudusid (või oli liiga vähe) ahiküttega korterid milles vesi ja wc oleksid õues või koridoris.</t>
  </si>
  <si>
    <t>Tähtvere 54</t>
  </si>
  <si>
    <t>2-toaline</t>
  </si>
  <si>
    <t>4-toaline</t>
  </si>
  <si>
    <t>3-toaline</t>
  </si>
  <si>
    <t>Kesa 54</t>
  </si>
  <si>
    <t>keskmises seisukorras, vesi sees, wc veega sees, dush korteris.</t>
  </si>
  <si>
    <t>keskmises seisukorras, vesi sees, WC veega sees, dush korteris.</t>
  </si>
  <si>
    <t>Narva mnt.86</t>
  </si>
  <si>
    <t>remonti vajav, vesi sees, WC veega sees, dush korteris.</t>
  </si>
  <si>
    <t>san.remonti vajav, vesi sees, WC veega koridoris, pesemine puudub.</t>
  </si>
  <si>
    <t>san.remonti vajav, vesi sees, WC veega sees, dush korteris.</t>
  </si>
  <si>
    <t>Eha 23</t>
  </si>
  <si>
    <t>keskmises seisukorras, vesi sees, WC veega sees, pesemine puudub.</t>
  </si>
  <si>
    <t>san.remonti vajav, vesi sees, WC veega sees, vann korteris.</t>
  </si>
  <si>
    <t>keskmises seisukorras, vesi sees, WC veega sees, vann korteris.</t>
  </si>
  <si>
    <t>Anne 30</t>
  </si>
  <si>
    <t>Lääne 5</t>
  </si>
  <si>
    <t>Kuperjanovi 54a</t>
  </si>
  <si>
    <t>Karlova linnaosas, Tähe tänaval</t>
  </si>
  <si>
    <t>vannituba ja WC korteris, paikneb elamu 4.korrusel, aknad ühele poole</t>
  </si>
  <si>
    <t>duširuum ja WC koridoris, soe vesi boileriga, korter paikneb puitelamus soklikorrusel, aknad avanevad elamu hoovi</t>
  </si>
  <si>
    <t>vannituba ja WC korteris, paikneb 9-kordse korruselamu 5.korrusel, aknad avanevad elamu taha</t>
  </si>
  <si>
    <t>Annelinna lõpus, Mõisavahe tänaval</t>
  </si>
  <si>
    <t>vannituba ja WC korteris, paikneb elamu 1.korrusel, aknad kahele poole</t>
  </si>
  <si>
    <t>Annelinnas Kalda tee lõpus</t>
  </si>
  <si>
    <t>Ülejõe linnaosas Pikal tänaval</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</si>
  <si>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2016.a II poolaasta kohta)</t>
    </r>
  </si>
  <si>
    <t>Andmeid ei esitanud</t>
  </si>
  <si>
    <t>Kesklinna lähedal Tähe tänaval</t>
  </si>
  <si>
    <t>Madalaimate üürimääradega toimunud tehingud 2016.a. I poolaastal</t>
  </si>
  <si>
    <t>2016.aasta I poolaasta kõige madalama hinnaga toimunud tehingud Robinson Kinnisvaras:</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</si>
</sst>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s>
  <fonts count="49">
    <font>
      <sz val="10"/>
      <name val="Arial"/>
      <family val="2"/>
    </font>
    <font>
      <b/>
      <sz val="12"/>
      <name val="Arial"/>
      <family val="2"/>
    </font>
    <font>
      <b/>
      <vertAlign val="superscript"/>
      <sz val="12"/>
      <name val="Arial"/>
      <family val="2"/>
    </font>
    <font>
      <b/>
      <sz val="10"/>
      <name val="Arial"/>
      <family val="2"/>
    </font>
    <font>
      <b/>
      <vertAlign val="superscript"/>
      <sz val="10"/>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0"/>
      <color indexed="12"/>
      <name val="Arial"/>
      <family val="2"/>
    </font>
    <font>
      <b/>
      <sz val="11"/>
      <color indexed="8"/>
      <name val="Calibri"/>
      <family val="2"/>
    </font>
    <font>
      <b/>
      <sz val="11"/>
      <color indexed="9"/>
      <name val="Calibri"/>
      <family val="2"/>
    </font>
    <font>
      <u val="single"/>
      <sz val="10"/>
      <color indexed="20"/>
      <name val="Arial"/>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0"/>
      <color indexed="10"/>
      <name val="Arial"/>
      <family val="2"/>
    </font>
    <font>
      <b/>
      <sz val="10"/>
      <color indexed="8"/>
      <name val="Arial"/>
      <family val="0"/>
    </font>
    <font>
      <sz val="10"/>
      <color indexed="8"/>
      <name val="Arial"/>
      <family val="0"/>
    </font>
    <font>
      <vertAlign val="superscript"/>
      <sz val="10"/>
      <color indexed="8"/>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top style="thin"/>
      <bottom style="thin"/>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medium"/>
      <top style="thin"/>
      <bottom style="thin"/>
    </border>
    <border>
      <left style="medium"/>
      <right>
        <color indexed="63"/>
      </right>
      <top style="thin"/>
      <bottom style="thin"/>
    </border>
    <border>
      <left style="medium"/>
      <right>
        <color indexed="63"/>
      </right>
      <top style="thin">
        <color indexed="8"/>
      </top>
      <bottom style="thin">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color indexed="8"/>
      </right>
      <top style="thin">
        <color indexed="8"/>
      </top>
      <bottom style="thin">
        <color indexed="8"/>
      </bottom>
    </border>
    <border>
      <left style="medium"/>
      <right style="medium">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style="medium">
        <color indexed="8"/>
      </right>
      <top style="thin">
        <color indexed="8"/>
      </top>
      <bottom>
        <color indexed="63"/>
      </bottom>
    </border>
    <border>
      <left style="medium"/>
      <right>
        <color indexed="63"/>
      </right>
      <top>
        <color indexed="63"/>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171" fontId="0" fillId="0" borderId="0" applyFill="0" applyBorder="0" applyAlignment="0" applyProtection="0"/>
    <xf numFmtId="169" fontId="0" fillId="0" borderId="0" applyFill="0" applyBorder="0" applyAlignment="0" applyProtection="0"/>
    <xf numFmtId="0" fontId="37" fillId="23"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24" borderId="5" applyNumberFormat="0" applyFont="0" applyAlignment="0" applyProtection="0"/>
    <xf numFmtId="0" fontId="40" fillId="25" borderId="0" applyNumberFormat="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9" fontId="0" fillId="0" borderId="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5" fillId="0" borderId="0" applyNumberFormat="0" applyFill="0" applyBorder="0" applyAlignment="0" applyProtection="0"/>
    <xf numFmtId="0" fontId="46" fillId="32" borderId="1" applyNumberFormat="0" applyAlignment="0" applyProtection="0"/>
    <xf numFmtId="170" fontId="0" fillId="0" borderId="0" applyFill="0" applyBorder="0" applyAlignment="0" applyProtection="0"/>
    <xf numFmtId="168" fontId="0" fillId="0" borderId="0" applyFill="0" applyBorder="0" applyAlignment="0" applyProtection="0"/>
    <xf numFmtId="0" fontId="47" fillId="20" borderId="9" applyNumberFormat="0" applyAlignment="0" applyProtection="0"/>
  </cellStyleXfs>
  <cellXfs count="136">
    <xf numFmtId="0" fontId="0" fillId="0" borderId="0" xfId="0" applyAlignment="1">
      <alignment/>
    </xf>
    <xf numFmtId="0" fontId="0" fillId="33" borderId="0" xfId="0"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1" fontId="0" fillId="33" borderId="16" xfId="0" applyNumberFormat="1" applyFill="1" applyBorder="1" applyAlignment="1">
      <alignment horizontal="center"/>
    </xf>
    <xf numFmtId="172" fontId="0" fillId="33" borderId="17" xfId="0" applyNumberFormat="1" applyFill="1" applyBorder="1" applyAlignment="1">
      <alignment horizontal="center"/>
    </xf>
    <xf numFmtId="172" fontId="0" fillId="33" borderId="18" xfId="0" applyNumberFormat="1" applyFill="1" applyBorder="1" applyAlignment="1">
      <alignment horizontal="center"/>
    </xf>
    <xf numFmtId="172" fontId="3" fillId="33" borderId="19" xfId="0" applyNumberFormat="1" applyFont="1" applyFill="1" applyBorder="1" applyAlignment="1">
      <alignment horizontal="center"/>
    </xf>
    <xf numFmtId="172" fontId="0" fillId="33" borderId="20" xfId="0" applyNumberFormat="1" applyFill="1" applyBorder="1" applyAlignment="1">
      <alignment horizontal="center"/>
    </xf>
    <xf numFmtId="172" fontId="0" fillId="33" borderId="20" xfId="0" applyNumberFormat="1" applyFont="1" applyFill="1" applyBorder="1" applyAlignment="1">
      <alignment horizontal="center"/>
    </xf>
    <xf numFmtId="172" fontId="0" fillId="33" borderId="18" xfId="0" applyNumberFormat="1" applyFont="1" applyFill="1" applyBorder="1" applyAlignment="1">
      <alignment horizontal="center"/>
    </xf>
    <xf numFmtId="0" fontId="3" fillId="33" borderId="21" xfId="0" applyFont="1" applyFill="1" applyBorder="1" applyAlignment="1">
      <alignment horizontal="center"/>
    </xf>
    <xf numFmtId="1" fontId="0" fillId="33" borderId="22" xfId="0" applyNumberFormat="1" applyFill="1" applyBorder="1" applyAlignment="1">
      <alignment horizontal="center"/>
    </xf>
    <xf numFmtId="172" fontId="0" fillId="33" borderId="23" xfId="0" applyNumberFormat="1" applyFill="1" applyBorder="1" applyAlignment="1">
      <alignment horizontal="center"/>
    </xf>
    <xf numFmtId="172" fontId="0" fillId="33" borderId="24" xfId="0" applyNumberFormat="1" applyFill="1" applyBorder="1" applyAlignment="1">
      <alignment horizontal="center"/>
    </xf>
    <xf numFmtId="172" fontId="3" fillId="33" borderId="25" xfId="0" applyNumberFormat="1" applyFont="1" applyFill="1" applyBorder="1" applyAlignment="1">
      <alignment horizontal="center"/>
    </xf>
    <xf numFmtId="172" fontId="0" fillId="33" borderId="26" xfId="0" applyNumberFormat="1" applyFill="1" applyBorder="1" applyAlignment="1">
      <alignment horizontal="center"/>
    </xf>
    <xf numFmtId="172" fontId="0" fillId="33" borderId="26" xfId="0" applyNumberFormat="1" applyFont="1" applyFill="1" applyBorder="1" applyAlignment="1">
      <alignment horizontal="center"/>
    </xf>
    <xf numFmtId="172" fontId="0" fillId="33" borderId="24" xfId="0" applyNumberFormat="1" applyFont="1" applyFill="1" applyBorder="1" applyAlignment="1">
      <alignment horizontal="center"/>
    </xf>
    <xf numFmtId="0" fontId="3" fillId="33" borderId="27" xfId="0" applyFont="1" applyFill="1" applyBorder="1" applyAlignment="1">
      <alignment horizontal="center"/>
    </xf>
    <xf numFmtId="1" fontId="0" fillId="33" borderId="28" xfId="0" applyNumberFormat="1" applyFill="1" applyBorder="1" applyAlignment="1">
      <alignment horizontal="center"/>
    </xf>
    <xf numFmtId="172" fontId="0" fillId="33" borderId="29" xfId="0" applyNumberFormat="1" applyFill="1" applyBorder="1" applyAlignment="1">
      <alignment horizontal="center"/>
    </xf>
    <xf numFmtId="172" fontId="0" fillId="33" borderId="30" xfId="0" applyNumberFormat="1" applyFill="1" applyBorder="1" applyAlignment="1">
      <alignment horizontal="center"/>
    </xf>
    <xf numFmtId="172" fontId="3" fillId="33" borderId="31" xfId="0" applyNumberFormat="1" applyFont="1" applyFill="1" applyBorder="1" applyAlignment="1">
      <alignment horizontal="center"/>
    </xf>
    <xf numFmtId="172" fontId="0" fillId="33" borderId="32" xfId="0" applyNumberFormat="1" applyFill="1" applyBorder="1" applyAlignment="1">
      <alignment horizontal="center"/>
    </xf>
    <xf numFmtId="172" fontId="0" fillId="33" borderId="32" xfId="0" applyNumberFormat="1" applyFont="1" applyFill="1" applyBorder="1" applyAlignment="1">
      <alignment horizontal="center"/>
    </xf>
    <xf numFmtId="172" fontId="0" fillId="33" borderId="30" xfId="0" applyNumberFormat="1"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3" fillId="33" borderId="33" xfId="0" applyFont="1" applyFill="1" applyBorder="1" applyAlignment="1">
      <alignment horizontal="center" vertical="center" wrapText="1"/>
    </xf>
    <xf numFmtId="2" fontId="0" fillId="33" borderId="16" xfId="0" applyNumberFormat="1" applyFill="1" applyBorder="1" applyAlignment="1">
      <alignment horizontal="center"/>
    </xf>
    <xf numFmtId="2" fontId="0" fillId="33" borderId="17" xfId="0" applyNumberFormat="1" applyFill="1" applyBorder="1" applyAlignment="1">
      <alignment horizontal="center"/>
    </xf>
    <xf numFmtId="2" fontId="0" fillId="33" borderId="20" xfId="0" applyNumberFormat="1" applyFill="1" applyBorder="1" applyAlignment="1">
      <alignment horizontal="center"/>
    </xf>
    <xf numFmtId="2" fontId="0" fillId="33" borderId="18" xfId="0" applyNumberFormat="1" applyFill="1" applyBorder="1" applyAlignment="1">
      <alignment horizontal="center"/>
    </xf>
    <xf numFmtId="2" fontId="0" fillId="33" borderId="22" xfId="0" applyNumberFormat="1" applyFill="1" applyBorder="1" applyAlignment="1">
      <alignment horizontal="center"/>
    </xf>
    <xf numFmtId="2" fontId="0" fillId="33" borderId="23" xfId="0" applyNumberFormat="1" applyFill="1" applyBorder="1" applyAlignment="1">
      <alignment horizontal="center"/>
    </xf>
    <xf numFmtId="2" fontId="0" fillId="33" borderId="26" xfId="0" applyNumberFormat="1" applyFill="1" applyBorder="1" applyAlignment="1">
      <alignment horizontal="center"/>
    </xf>
    <xf numFmtId="2" fontId="0" fillId="33" borderId="24" xfId="0" applyNumberFormat="1" applyFill="1" applyBorder="1" applyAlignment="1">
      <alignment horizontal="center"/>
    </xf>
    <xf numFmtId="2" fontId="0" fillId="33" borderId="28" xfId="0" applyNumberFormat="1" applyFill="1" applyBorder="1" applyAlignment="1">
      <alignment horizontal="center"/>
    </xf>
    <xf numFmtId="2" fontId="0" fillId="33" borderId="29" xfId="0" applyNumberFormat="1" applyFill="1" applyBorder="1" applyAlignment="1">
      <alignment horizontal="center"/>
    </xf>
    <xf numFmtId="2" fontId="0" fillId="33" borderId="32" xfId="0" applyNumberFormat="1" applyFill="1" applyBorder="1" applyAlignment="1">
      <alignment horizontal="center"/>
    </xf>
    <xf numFmtId="2" fontId="0" fillId="33" borderId="30" xfId="0" applyNumberFormat="1" applyFill="1" applyBorder="1" applyAlignment="1">
      <alignment horizontal="center"/>
    </xf>
    <xf numFmtId="0" fontId="0" fillId="34" borderId="0" xfId="0" applyFill="1" applyAlignment="1">
      <alignment/>
    </xf>
    <xf numFmtId="0" fontId="0" fillId="33" borderId="0" xfId="47" applyFill="1">
      <alignment/>
      <protection/>
    </xf>
    <xf numFmtId="0" fontId="3" fillId="33" borderId="24" xfId="47" applyFont="1" applyFill="1" applyBorder="1" applyAlignment="1">
      <alignment horizontal="center" vertical="center" wrapText="1"/>
      <protection/>
    </xf>
    <xf numFmtId="2" fontId="0" fillId="33" borderId="24" xfId="47" applyNumberFormat="1" applyFill="1" applyBorder="1" applyAlignment="1">
      <alignment horizontal="center" wrapText="1"/>
      <protection/>
    </xf>
    <xf numFmtId="172" fontId="0" fillId="33" borderId="24" xfId="47" applyNumberFormat="1" applyFill="1" applyBorder="1" applyAlignment="1">
      <alignment horizontal="center" wrapText="1"/>
      <protection/>
    </xf>
    <xf numFmtId="0" fontId="0" fillId="33" borderId="0" xfId="46" applyFill="1">
      <alignment/>
      <protection/>
    </xf>
    <xf numFmtId="0" fontId="3" fillId="33" borderId="26" xfId="47" applyFont="1" applyFill="1" applyBorder="1" applyAlignment="1">
      <alignment horizontal="center" wrapText="1"/>
      <protection/>
    </xf>
    <xf numFmtId="0" fontId="3" fillId="33" borderId="34" xfId="47" applyFont="1" applyFill="1" applyBorder="1" applyAlignment="1">
      <alignment horizontal="center" wrapText="1"/>
      <protection/>
    </xf>
    <xf numFmtId="0" fontId="0" fillId="33" borderId="26" xfId="47" applyFont="1" applyFill="1" applyBorder="1" applyAlignment="1">
      <alignment wrapText="1"/>
      <protection/>
    </xf>
    <xf numFmtId="0" fontId="3" fillId="35" borderId="35" xfId="47" applyFont="1" applyFill="1" applyBorder="1" applyAlignment="1">
      <alignment horizontal="center" wrapText="1"/>
      <protection/>
    </xf>
    <xf numFmtId="0" fontId="3" fillId="35" borderId="36" xfId="47" applyFont="1" applyFill="1" applyBorder="1" applyAlignment="1">
      <alignment horizontal="center" wrapText="1"/>
      <protection/>
    </xf>
    <xf numFmtId="0" fontId="3" fillId="35" borderId="37" xfId="47" applyFont="1" applyFill="1" applyBorder="1" applyAlignment="1">
      <alignment horizontal="center" wrapText="1"/>
      <protection/>
    </xf>
    <xf numFmtId="0" fontId="3" fillId="35" borderId="38" xfId="47" applyFont="1" applyFill="1" applyBorder="1" applyAlignment="1">
      <alignment horizontal="center"/>
      <protection/>
    </xf>
    <xf numFmtId="0" fontId="3" fillId="33" borderId="39" xfId="47" applyFont="1" applyFill="1" applyBorder="1" applyAlignment="1">
      <alignment horizontal="center" wrapText="1"/>
      <protection/>
    </xf>
    <xf numFmtId="0" fontId="3" fillId="33" borderId="40" xfId="47" applyFont="1" applyFill="1" applyBorder="1" applyAlignment="1">
      <alignment horizontal="center" wrapText="1"/>
      <protection/>
    </xf>
    <xf numFmtId="2" fontId="0" fillId="33" borderId="39" xfId="47" applyNumberFormat="1" applyFont="1" applyFill="1" applyBorder="1" applyAlignment="1">
      <alignment horizontal="center" wrapText="1"/>
      <protection/>
    </xf>
    <xf numFmtId="2" fontId="0" fillId="33" borderId="40" xfId="47" applyNumberFormat="1" applyFill="1" applyBorder="1" applyAlignment="1">
      <alignment horizontal="center" wrapText="1"/>
      <protection/>
    </xf>
    <xf numFmtId="2" fontId="3" fillId="33" borderId="19"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18" xfId="0" applyNumberFormat="1" applyFont="1" applyFill="1" applyBorder="1" applyAlignment="1">
      <alignment horizontal="center"/>
    </xf>
    <xf numFmtId="2" fontId="3"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2" fontId="0" fillId="33" borderId="24" xfId="0" applyNumberFormat="1" applyFont="1" applyFill="1" applyBorder="1" applyAlignment="1">
      <alignment horizontal="center"/>
    </xf>
    <xf numFmtId="2" fontId="3" fillId="33" borderId="31" xfId="0" applyNumberFormat="1" applyFont="1" applyFill="1" applyBorder="1" applyAlignment="1">
      <alignment horizontal="center"/>
    </xf>
    <xf numFmtId="2" fontId="0" fillId="33" borderId="32" xfId="0" applyNumberFormat="1" applyFont="1" applyFill="1" applyBorder="1" applyAlignment="1">
      <alignment horizontal="center"/>
    </xf>
    <xf numFmtId="2" fontId="0" fillId="33" borderId="30" xfId="0" applyNumberFormat="1" applyFont="1" applyFill="1" applyBorder="1" applyAlignment="1">
      <alignment horizontal="center"/>
    </xf>
    <xf numFmtId="9" fontId="0" fillId="33" borderId="17" xfId="53" applyFill="1" applyBorder="1" applyAlignment="1">
      <alignment horizontal="center"/>
    </xf>
    <xf numFmtId="9" fontId="0" fillId="33" borderId="18" xfId="53" applyFill="1" applyBorder="1" applyAlignment="1">
      <alignment horizontal="center"/>
    </xf>
    <xf numFmtId="9" fontId="0" fillId="33" borderId="19" xfId="53" applyFill="1" applyBorder="1" applyAlignment="1">
      <alignment horizontal="center"/>
    </xf>
    <xf numFmtId="9" fontId="0" fillId="33" borderId="20" xfId="53" applyFill="1" applyBorder="1" applyAlignment="1">
      <alignment horizontal="center"/>
    </xf>
    <xf numFmtId="9" fontId="0" fillId="33" borderId="23" xfId="53" applyFill="1" applyBorder="1" applyAlignment="1">
      <alignment horizontal="center"/>
    </xf>
    <xf numFmtId="9" fontId="0" fillId="33" borderId="24" xfId="53" applyFill="1" applyBorder="1" applyAlignment="1">
      <alignment horizontal="center"/>
    </xf>
    <xf numFmtId="9" fontId="0" fillId="33" borderId="25" xfId="53" applyFill="1" applyBorder="1" applyAlignment="1">
      <alignment horizontal="center"/>
    </xf>
    <xf numFmtId="9" fontId="0" fillId="33" borderId="26" xfId="53" applyFill="1" applyBorder="1" applyAlignment="1">
      <alignment horizontal="center"/>
    </xf>
    <xf numFmtId="9" fontId="0" fillId="33" borderId="29" xfId="53" applyFill="1" applyBorder="1" applyAlignment="1">
      <alignment horizontal="center"/>
    </xf>
    <xf numFmtId="9" fontId="0" fillId="33" borderId="30" xfId="53" applyFill="1" applyBorder="1" applyAlignment="1">
      <alignment horizontal="center"/>
    </xf>
    <xf numFmtId="9" fontId="0" fillId="33" borderId="31" xfId="53" applyFill="1" applyBorder="1" applyAlignment="1">
      <alignment horizontal="center"/>
    </xf>
    <xf numFmtId="9" fontId="0" fillId="33" borderId="32" xfId="53" applyFill="1" applyBorder="1" applyAlignment="1">
      <alignment horizontal="center"/>
    </xf>
    <xf numFmtId="9" fontId="0" fillId="33" borderId="0" xfId="53" applyFill="1" applyBorder="1" applyAlignment="1">
      <alignment/>
    </xf>
    <xf numFmtId="9" fontId="0" fillId="33" borderId="0" xfId="53" applyFill="1" applyAlignment="1">
      <alignment/>
    </xf>
    <xf numFmtId="9" fontId="0" fillId="33" borderId="10" xfId="53" applyFill="1" applyBorder="1" applyAlignment="1">
      <alignment horizontal="center" vertical="center" wrapText="1"/>
    </xf>
    <xf numFmtId="9" fontId="0" fillId="33" borderId="33" xfId="53" applyFill="1" applyBorder="1" applyAlignment="1">
      <alignment horizontal="center" vertical="center" wrapText="1"/>
    </xf>
    <xf numFmtId="9" fontId="0" fillId="33" borderId="11" xfId="53" applyFill="1" applyBorder="1" applyAlignment="1">
      <alignment horizontal="center" vertical="center" wrapText="1"/>
    </xf>
    <xf numFmtId="2" fontId="0" fillId="33" borderId="41" xfId="0" applyNumberFormat="1" applyFill="1" applyBorder="1" applyAlignment="1">
      <alignment horizontal="center"/>
    </xf>
    <xf numFmtId="2" fontId="0" fillId="33" borderId="42" xfId="0" applyNumberFormat="1" applyFill="1" applyBorder="1" applyAlignment="1">
      <alignment horizontal="center"/>
    </xf>
    <xf numFmtId="2" fontId="3" fillId="33" borderId="43" xfId="0" applyNumberFormat="1" applyFont="1" applyFill="1" applyBorder="1" applyAlignment="1">
      <alignment horizontal="center"/>
    </xf>
    <xf numFmtId="2" fontId="0" fillId="33" borderId="44" xfId="0" applyNumberFormat="1" applyFill="1" applyBorder="1" applyAlignment="1">
      <alignment horizontal="center"/>
    </xf>
    <xf numFmtId="2" fontId="3" fillId="33" borderId="40" xfId="0" applyNumberFormat="1" applyFont="1" applyFill="1" applyBorder="1" applyAlignment="1">
      <alignment horizontal="center"/>
    </xf>
    <xf numFmtId="2" fontId="0" fillId="33" borderId="45" xfId="0" applyNumberFormat="1" applyFill="1" applyBorder="1" applyAlignment="1">
      <alignment horizontal="center"/>
    </xf>
    <xf numFmtId="2" fontId="0" fillId="33" borderId="46" xfId="0" applyNumberFormat="1" applyFill="1" applyBorder="1" applyAlignment="1">
      <alignment horizontal="center"/>
    </xf>
    <xf numFmtId="2" fontId="3" fillId="33" borderId="47" xfId="0" applyNumberFormat="1" applyFont="1" applyFill="1" applyBorder="1" applyAlignment="1">
      <alignment horizontal="center"/>
    </xf>
    <xf numFmtId="0" fontId="0" fillId="33" borderId="34" xfId="46" applyFont="1" applyFill="1" applyBorder="1" applyAlignment="1">
      <alignment wrapText="1"/>
      <protection/>
    </xf>
    <xf numFmtId="172" fontId="0" fillId="33" borderId="34" xfId="47" applyNumberFormat="1" applyFill="1" applyBorder="1" applyAlignment="1">
      <alignment horizontal="center" wrapText="1"/>
      <protection/>
    </xf>
    <xf numFmtId="2" fontId="0" fillId="33" borderId="0" xfId="0" applyNumberFormat="1" applyFill="1" applyBorder="1" applyAlignment="1">
      <alignment/>
    </xf>
    <xf numFmtId="0" fontId="3" fillId="33" borderId="14" xfId="47" applyFont="1" applyFill="1" applyBorder="1" applyAlignment="1">
      <alignment horizontal="center" wrapText="1"/>
      <protection/>
    </xf>
    <xf numFmtId="0" fontId="3" fillId="33" borderId="14" xfId="47" applyFont="1" applyFill="1" applyBorder="1" applyAlignment="1">
      <alignment horizontal="center" vertical="center" wrapText="1"/>
      <protection/>
    </xf>
    <xf numFmtId="0" fontId="0" fillId="34" borderId="34" xfId="0" applyFill="1" applyBorder="1" applyAlignment="1">
      <alignment/>
    </xf>
    <xf numFmtId="2" fontId="0" fillId="33" borderId="34" xfId="47" applyNumberFormat="1" applyFont="1" applyFill="1" applyBorder="1" applyAlignment="1">
      <alignment horizontal="center" wrapText="1"/>
      <protection/>
    </xf>
    <xf numFmtId="0" fontId="3" fillId="35" borderId="48" xfId="47" applyFont="1" applyFill="1" applyBorder="1" applyAlignment="1">
      <alignment horizontal="center" wrapText="1"/>
      <protection/>
    </xf>
    <xf numFmtId="0" fontId="3" fillId="35" borderId="49" xfId="47" applyFont="1" applyFill="1" applyBorder="1" applyAlignment="1">
      <alignment horizontal="center"/>
      <protection/>
    </xf>
    <xf numFmtId="0" fontId="3" fillId="33" borderId="50" xfId="47" applyFont="1" applyFill="1" applyBorder="1" applyAlignment="1">
      <alignment horizontal="center" wrapText="1"/>
      <protection/>
    </xf>
    <xf numFmtId="0" fontId="3" fillId="33" borderId="51" xfId="47" applyFont="1" applyFill="1" applyBorder="1" applyAlignment="1">
      <alignment horizontal="center" wrapText="1"/>
      <protection/>
    </xf>
    <xf numFmtId="2" fontId="0" fillId="33" borderId="52" xfId="47" applyNumberFormat="1" applyFont="1" applyFill="1" applyBorder="1" applyAlignment="1">
      <alignment horizontal="center" wrapText="1"/>
      <protection/>
    </xf>
    <xf numFmtId="0" fontId="3" fillId="33" borderId="53" xfId="47" applyFont="1" applyFill="1" applyBorder="1" applyAlignment="1">
      <alignment horizontal="center" wrapText="1"/>
      <protection/>
    </xf>
    <xf numFmtId="0" fontId="0" fillId="33" borderId="54" xfId="47" applyFont="1" applyFill="1" applyBorder="1" applyAlignment="1">
      <alignment horizontal="center" wrapText="1"/>
      <protection/>
    </xf>
    <xf numFmtId="2" fontId="0" fillId="33" borderId="52" xfId="47" applyNumberFormat="1" applyFill="1" applyBorder="1" applyAlignment="1">
      <alignment horizontal="center" wrapText="1"/>
      <protection/>
    </xf>
    <xf numFmtId="0" fontId="0" fillId="34" borderId="0" xfId="0" applyFont="1" applyFill="1" applyAlignment="1">
      <alignment/>
    </xf>
    <xf numFmtId="2" fontId="0" fillId="33" borderId="34" xfId="47" applyNumberFormat="1" applyFont="1" applyFill="1" applyBorder="1" applyAlignment="1">
      <alignment horizontal="center" wrapText="1"/>
      <protection/>
    </xf>
    <xf numFmtId="0" fontId="0" fillId="34" borderId="34" xfId="0" applyFont="1" applyFill="1" applyBorder="1" applyAlignment="1">
      <alignment/>
    </xf>
    <xf numFmtId="0" fontId="0" fillId="33" borderId="34" xfId="0" applyFill="1" applyBorder="1" applyAlignment="1">
      <alignment/>
    </xf>
    <xf numFmtId="172" fontId="48" fillId="33" borderId="24" xfId="47" applyNumberFormat="1" applyFont="1" applyFill="1" applyBorder="1" applyAlignment="1">
      <alignment horizontal="center" wrapText="1"/>
      <protection/>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5" xfId="0" applyFont="1" applyFill="1" applyBorder="1" applyAlignment="1">
      <alignment horizontal="center"/>
    </xf>
    <xf numFmtId="0" fontId="1" fillId="36" borderId="56" xfId="0" applyFont="1" applyFill="1" applyBorder="1" applyAlignment="1">
      <alignment horizontal="center" wrapText="1"/>
    </xf>
    <xf numFmtId="0" fontId="3" fillId="33" borderId="12" xfId="0" applyFont="1" applyFill="1" applyBorder="1" applyAlignment="1">
      <alignment horizontal="center"/>
    </xf>
    <xf numFmtId="0" fontId="5" fillId="36" borderId="57" xfId="47" applyFont="1" applyFill="1" applyBorder="1" applyAlignment="1">
      <alignment horizontal="center" vertical="center" wrapText="1"/>
      <protection/>
    </xf>
    <xf numFmtId="0" fontId="3" fillId="33" borderId="58" xfId="47" applyFont="1" applyFill="1" applyBorder="1" applyAlignment="1">
      <alignment horizontal="center" vertical="center" wrapText="1"/>
      <protection/>
    </xf>
    <xf numFmtId="0" fontId="3" fillId="33" borderId="25" xfId="47" applyFont="1" applyFill="1" applyBorder="1" applyAlignment="1">
      <alignment horizontal="center" vertical="center" wrapText="1"/>
      <protection/>
    </xf>
    <xf numFmtId="0" fontId="3" fillId="33" borderId="40" xfId="47" applyFont="1" applyFill="1" applyBorder="1" applyAlignment="1">
      <alignment horizontal="center" vertical="center" wrapText="1"/>
      <protection/>
    </xf>
    <xf numFmtId="0" fontId="3" fillId="33" borderId="59" xfId="47" applyFont="1" applyFill="1" applyBorder="1" applyAlignment="1">
      <alignment horizontal="center" vertical="center" wrapText="1"/>
      <protection/>
    </xf>
    <xf numFmtId="0" fontId="3" fillId="33" borderId="60" xfId="47" applyFont="1" applyFill="1" applyBorder="1" applyAlignment="1">
      <alignment horizontal="center" vertical="center" wrapText="1"/>
      <protection/>
    </xf>
    <xf numFmtId="0" fontId="3" fillId="33" borderId="61" xfId="47" applyFont="1" applyFill="1" applyBorder="1" applyAlignment="1">
      <alignment horizontal="center" vertical="center" wrapText="1"/>
      <protection/>
    </xf>
    <xf numFmtId="0" fontId="3" fillId="33" borderId="62" xfId="47" applyFont="1" applyFill="1" applyBorder="1" applyAlignment="1">
      <alignment horizontal="center" vertical="center" wrapText="1"/>
      <protection/>
    </xf>
    <xf numFmtId="0" fontId="3" fillId="33" borderId="15" xfId="47" applyFont="1" applyFill="1" applyBorder="1" applyAlignment="1">
      <alignment horizontal="center" vertical="center" wrapText="1"/>
      <protection/>
    </xf>
    <xf numFmtId="0" fontId="3" fillId="33" borderId="63" xfId="47" applyFont="1" applyFill="1" applyBorder="1" applyAlignment="1">
      <alignment horizontal="center" vertical="center" wrapText="1"/>
      <protection/>
    </xf>
    <xf numFmtId="0" fontId="3" fillId="33" borderId="0" xfId="47" applyFont="1" applyFill="1" applyBorder="1" applyAlignment="1">
      <alignment horizontal="center" vertical="center" wrapText="1"/>
      <protection/>
    </xf>
    <xf numFmtId="0" fontId="3" fillId="33" borderId="64" xfId="47" applyFont="1" applyFill="1" applyBorder="1" applyAlignment="1">
      <alignment horizontal="center" vertical="center" wrapText="1"/>
      <protection/>
    </xf>
    <xf numFmtId="0" fontId="3" fillId="33" borderId="65" xfId="47" applyFont="1" applyFill="1" applyBorder="1" applyAlignment="1">
      <alignment horizontal="center" vertical="center" wrapText="1"/>
      <protection/>
    </xf>
    <xf numFmtId="9" fontId="0" fillId="33" borderId="55" xfId="53" applyFill="1" applyBorder="1" applyAlignment="1">
      <alignment horizontal="center"/>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_2010_IIpa_progn" xfId="46"/>
    <cellStyle name="Normaallaad_2010Ipa_progn_"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13</xdr:col>
      <xdr:colOff>38100</xdr:colOff>
      <xdr:row>43</xdr:row>
      <xdr:rowOff>123825</xdr:rowOff>
    </xdr:to>
    <xdr:sp fLocksText="0">
      <xdr:nvSpPr>
        <xdr:cNvPr id="1" name="Text 2"/>
        <xdr:cNvSpPr txBox="1">
          <a:spLocks noChangeArrowheads="1"/>
        </xdr:cNvSpPr>
      </xdr:nvSpPr>
      <xdr:spPr>
        <a:xfrm>
          <a:off x="0" y="4181475"/>
          <a:ext cx="8553450" cy="3848100"/>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Arial"/>
              <a:ea typeface="Arial"/>
              <a:cs typeface="Arial"/>
            </a:rPr>
            <a:t>MÄRKUSED: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Ülaltoodud tabeli aluseks on kinnisvarabüroode Robinson Kinnisvara OÜ, Ober-Hausi Hindamisteenuste OÜ ja Uusmaa Kinnisvara OÜ andmed. Keskmise üürimäära arvestamise aluseks on võetud nimetatud kinnisvarabüroode andmed ning leitud aritmeetiline keskmine.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Kuna Robinson Kinnisvara OÜ ei ole välja toonud eraldi kommunaalmakseid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siis on võetud kommunaalmakseteks Ober-Hausi Hindamisteenuste OÜ ja Uusmaa Kinnisvara OÜ hinnangute andmed.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Antud kinnisvaraettevõtetelt paluti hinnangut Tartu linnas paiknevate minimaalselt heakorrastatud, kuid remonti mittevajavate eluruumide ruutmeetri üürihinna kohta, mille eest oleks võimalik järgneval poolaastal Tartu kinnisvaraturult üürida elamispind. Üürihinnad paluti esitada eespool toodud kategooriates.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Lisaks palusime esitada nimekirja kõige madalamate üürimääradega reaalselt toimunud tehingutest (2016.a esimese poolaasta jooksul), kus oleksid eraldi välja toodud objekti kirjeldus, aadress ja üürimäär 1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UusMaa Kinnisvara OÜ tehingute kohta endmeid ei esitanud. Antud tabel asub järgmisel töölehel.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Koostas: Kaspar Alev, LVO analüütik, tel 7 361 294
</a:t>
          </a:r>
          <a:r>
            <a:rPr lang="en-US" cap="none" sz="1000" b="0" i="0" u="none" baseline="0">
              <a:solidFill>
                <a:srgbClr val="000000"/>
              </a:solidFill>
              <a:latin typeface="Arial"/>
              <a:ea typeface="Arial"/>
              <a:cs typeface="Arial"/>
            </a:rPr>
            <a:t>22. juuni 2016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K18"/>
  <sheetViews>
    <sheetView tabSelected="1" zoomScalePageLayoutView="0" workbookViewId="0" topLeftCell="A1">
      <selection activeCell="K8" sqref="K8"/>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20" t="s">
        <v>67</v>
      </c>
      <c r="B1" s="120"/>
      <c r="C1" s="120"/>
      <c r="D1" s="120"/>
      <c r="E1" s="120"/>
      <c r="F1" s="120"/>
      <c r="G1" s="120"/>
      <c r="H1" s="120"/>
      <c r="I1" s="120"/>
      <c r="J1" s="120"/>
      <c r="K1" s="120"/>
    </row>
    <row r="2" spans="1:11" ht="12.75" customHeight="1" thickBot="1">
      <c r="A2" s="117" t="s">
        <v>0</v>
      </c>
      <c r="B2" s="118" t="s">
        <v>1</v>
      </c>
      <c r="C2" s="119" t="s">
        <v>2</v>
      </c>
      <c r="D2" s="119"/>
      <c r="E2" s="119"/>
      <c r="F2" s="119"/>
      <c r="G2" s="119"/>
      <c r="H2" s="119"/>
      <c r="I2" s="119"/>
      <c r="J2" s="119"/>
      <c r="K2" s="119"/>
    </row>
    <row r="3" spans="1:11" ht="13.5" thickBot="1">
      <c r="A3" s="117"/>
      <c r="B3" s="118"/>
      <c r="C3" s="121" t="s">
        <v>3</v>
      </c>
      <c r="D3" s="121"/>
      <c r="E3" s="121"/>
      <c r="F3" s="121" t="s">
        <v>4</v>
      </c>
      <c r="G3" s="121"/>
      <c r="H3" s="121"/>
      <c r="I3" s="121" t="s">
        <v>5</v>
      </c>
      <c r="J3" s="121"/>
      <c r="K3" s="121"/>
    </row>
    <row r="4" spans="1:11" ht="39" customHeight="1" thickBot="1">
      <c r="A4" s="117"/>
      <c r="B4" s="118"/>
      <c r="C4" s="5" t="s">
        <v>6</v>
      </c>
      <c r="D4" s="6" t="s">
        <v>7</v>
      </c>
      <c r="E4" s="7" t="s">
        <v>8</v>
      </c>
      <c r="F4" s="5" t="s">
        <v>6</v>
      </c>
      <c r="G4" s="6" t="s">
        <v>9</v>
      </c>
      <c r="H4" s="7" t="s">
        <v>8</v>
      </c>
      <c r="I4" s="5" t="s">
        <v>6</v>
      </c>
      <c r="J4" s="6" t="s">
        <v>7</v>
      </c>
      <c r="K4" s="7" t="s">
        <v>8</v>
      </c>
    </row>
    <row r="5" spans="1:11" ht="12.75">
      <c r="A5" s="4" t="s">
        <v>10</v>
      </c>
      <c r="B5" s="8">
        <f>AVERAGE(OberHaus!B5,RobinsonKV!B5,UusMaa!B5)</f>
        <v>16.816666666666666</v>
      </c>
      <c r="C5" s="9">
        <f>AVERAGE(OberHaus!C5,RobinsonKV!C5,UusMaa!C5)</f>
        <v>7.849999999999999</v>
      </c>
      <c r="D5" s="10">
        <f>AVERAGE(OberHaus!D5,RobinsonKV!D5,UusMaa!D5)</f>
        <v>1.8</v>
      </c>
      <c r="E5" s="11">
        <f>SUM(C5:D5)</f>
        <v>9.649999999999999</v>
      </c>
      <c r="F5" s="12">
        <f>AVERAGE(OberHaus!F5,RobinsonKV!F5,UusMaa!F5)</f>
        <v>5.5</v>
      </c>
      <c r="G5" s="10">
        <f>AVERAGE(OberHaus!G5,RobinsonKV!G5,UusMaa!G5)</f>
        <v>1.5</v>
      </c>
      <c r="H5" s="11">
        <f>SUM(F5:G5)</f>
        <v>7</v>
      </c>
      <c r="I5" s="13">
        <f>AVERAGE(OberHaus!I5,RobinsonKV!I5,UusMaa!I5)</f>
        <v>2.1</v>
      </c>
      <c r="J5" s="14">
        <f>AVERAGE(OberHaus!J5,RobinsonKV!J5,UusMaa!J5)</f>
        <v>1.5</v>
      </c>
      <c r="K5" s="11">
        <f>SUM(I5:J5)</f>
        <v>3.6</v>
      </c>
    </row>
    <row r="6" spans="1:11" ht="12.75">
      <c r="A6" s="15">
        <v>1</v>
      </c>
      <c r="B6" s="16">
        <f>AVERAGE(OberHaus!B6,RobinsonKV!B6,UusMaa!B6)</f>
        <v>27.073333333333334</v>
      </c>
      <c r="C6" s="17">
        <f>AVERAGE(OberHaus!C6,RobinsonKV!C6,UusMaa!C6)</f>
        <v>5.96</v>
      </c>
      <c r="D6" s="18">
        <f>AVERAGE(OberHaus!D6,RobinsonKV!D6,UusMaa!D6)</f>
        <v>2</v>
      </c>
      <c r="E6" s="19">
        <f>SUM(C6:D6)</f>
        <v>7.96</v>
      </c>
      <c r="F6" s="20">
        <f>AVERAGE(OberHaus!F6,RobinsonKV!F6,UusMaa!F6)</f>
        <v>5</v>
      </c>
      <c r="G6" s="18">
        <f>AVERAGE(OberHaus!G6,RobinsonKV!G6,UusMaa!G6)</f>
        <v>1.55</v>
      </c>
      <c r="H6" s="19">
        <f>SUM(F6:G6)</f>
        <v>6.55</v>
      </c>
      <c r="I6" s="21">
        <f>AVERAGE(OberHaus!I6,RobinsonKV!I6,UusMaa!I6)</f>
        <v>2</v>
      </c>
      <c r="J6" s="22">
        <f>AVERAGE(OberHaus!J6,RobinsonKV!J6,UusMaa!J6)</f>
        <v>1.5</v>
      </c>
      <c r="K6" s="19">
        <f>SUM(I6:J6)</f>
        <v>3.5</v>
      </c>
    </row>
    <row r="7" spans="1:11" ht="12.75">
      <c r="A7" s="15">
        <v>2</v>
      </c>
      <c r="B7" s="16">
        <f>AVERAGE(OberHaus!B7,RobinsonKV!B7,UusMaa!B7)</f>
        <v>41.833333333333336</v>
      </c>
      <c r="C7" s="17">
        <f>AVERAGE(OberHaus!C7,RobinsonKV!C7,UusMaa!C7)</f>
        <v>5.433333333333334</v>
      </c>
      <c r="D7" s="18">
        <f>AVERAGE(OberHaus!D7,RobinsonKV!D7,UusMaa!D7)</f>
        <v>1.9000000000000001</v>
      </c>
      <c r="E7" s="19">
        <f>SUM(C7:D7)</f>
        <v>7.333333333333334</v>
      </c>
      <c r="F7" s="20">
        <f>AVERAGE(OberHaus!F7,RobinsonKV!F7,UusMaa!F7)</f>
        <v>3.85</v>
      </c>
      <c r="G7" s="18">
        <f>AVERAGE(OberHaus!G7,RobinsonKV!G7,UusMaa!G7)</f>
        <v>1.55</v>
      </c>
      <c r="H7" s="19">
        <f>SUM(F7:G7)</f>
        <v>5.4</v>
      </c>
      <c r="I7" s="21">
        <f>AVERAGE(OberHaus!I7,RobinsonKV!I7,UusMaa!I7)</f>
        <v>1.8</v>
      </c>
      <c r="J7" s="22">
        <f>AVERAGE(OberHaus!J7,RobinsonKV!J7,UusMaa!J7)</f>
        <v>1.5</v>
      </c>
      <c r="K7" s="19">
        <f>SUM(I7:J7)</f>
        <v>3.3</v>
      </c>
    </row>
    <row r="8" spans="1:11" ht="12.75">
      <c r="A8" s="15">
        <v>3</v>
      </c>
      <c r="B8" s="16">
        <f>AVERAGE(OberHaus!B8,RobinsonKV!B8,UusMaa!B8)</f>
        <v>57.86666666666667</v>
      </c>
      <c r="C8" s="17">
        <f>AVERAGE(OberHaus!C8,RobinsonKV!C8,UusMaa!C8)</f>
        <v>5.146666666666667</v>
      </c>
      <c r="D8" s="18">
        <f>AVERAGE(OberHaus!D8,RobinsonKV!D8,UusMaa!D8)</f>
        <v>1.9500000000000002</v>
      </c>
      <c r="E8" s="19">
        <f>SUM(C8:D8)</f>
        <v>7.096666666666668</v>
      </c>
      <c r="F8" s="20">
        <f>AVERAGE(OberHaus!F8,RobinsonKV!F8,UusMaa!F8)</f>
        <v>3.5</v>
      </c>
      <c r="G8" s="18">
        <f>AVERAGE(OberHaus!G8,RobinsonKV!G8,UusMaa!G8)</f>
        <v>1.5</v>
      </c>
      <c r="H8" s="19">
        <f>SUM(F8:G8)</f>
        <v>5</v>
      </c>
      <c r="I8" s="21">
        <f>AVERAGE(OberHaus!I8,RobinsonKV!I8,UusMaa!I8)</f>
        <v>1.8</v>
      </c>
      <c r="J8" s="22">
        <f>AVERAGE(OberHaus!J8,RobinsonKV!J8,UusMaa!J8)</f>
        <v>1.2</v>
      </c>
      <c r="K8" s="19">
        <f>SUM(I8:J8)</f>
        <v>3</v>
      </c>
    </row>
    <row r="9" spans="1:11" ht="13.5" thickBot="1">
      <c r="A9" s="23">
        <v>4</v>
      </c>
      <c r="B9" s="24">
        <f>AVERAGE(OberHaus!B9,RobinsonKV!B9,UusMaa!B9)</f>
        <v>73.36666666666666</v>
      </c>
      <c r="C9" s="25">
        <f>AVERAGE(OberHaus!C9,RobinsonKV!C9,UusMaa!C9)</f>
        <v>4.580000000000001</v>
      </c>
      <c r="D9" s="26">
        <f>AVERAGE(OberHaus!D9,RobinsonKV!D9,UusMaa!D9)</f>
        <v>2.05</v>
      </c>
      <c r="E9" s="27">
        <f>SUM(C9:D9)</f>
        <v>6.630000000000001</v>
      </c>
      <c r="F9" s="28">
        <f>AVERAGE(OberHaus!F9,RobinsonKV!F9,UusMaa!F9)</f>
        <v>2.4</v>
      </c>
      <c r="G9" s="26">
        <f>AVERAGE(OberHaus!G9,RobinsonKV!G9,UusMaa!G9)</f>
        <v>1.45</v>
      </c>
      <c r="H9" s="27">
        <f>SUM(F9:G9)</f>
        <v>3.8499999999999996</v>
      </c>
      <c r="I9" s="29">
        <f>AVERAGE(OberHaus!I9,RobinsonKV!I9,UusMaa!I9)</f>
        <v>1.8</v>
      </c>
      <c r="J9" s="30">
        <f>AVERAGE(OberHaus!J9,RobinsonKV!J9,UusMaa!J9)</f>
        <v>1.2</v>
      </c>
      <c r="K9" s="27">
        <f>SUM(I9:J9)</f>
        <v>3</v>
      </c>
    </row>
    <row r="10" spans="1:11" ht="12.75">
      <c r="A10" s="31"/>
      <c r="B10" s="32"/>
      <c r="C10" s="99"/>
      <c r="D10" s="32"/>
      <c r="E10" s="32"/>
      <c r="F10" s="32"/>
      <c r="G10" s="32"/>
      <c r="H10" s="32"/>
      <c r="I10" s="32"/>
      <c r="J10" s="32"/>
      <c r="K10" s="32"/>
    </row>
    <row r="11" ht="13.5" thickBot="1"/>
    <row r="12" spans="1:5" ht="12.75" customHeight="1" thickBot="1">
      <c r="A12" s="117" t="s">
        <v>0</v>
      </c>
      <c r="B12" s="118" t="s">
        <v>1</v>
      </c>
      <c r="C12" s="119" t="s">
        <v>11</v>
      </c>
      <c r="D12" s="119"/>
      <c r="E12" s="119"/>
    </row>
    <row r="13" spans="1:10" ht="39" customHeight="1" thickBot="1">
      <c r="A13" s="117"/>
      <c r="B13" s="118"/>
      <c r="C13" s="2" t="s">
        <v>6</v>
      </c>
      <c r="D13" s="33" t="s">
        <v>7</v>
      </c>
      <c r="E13" s="3" t="s">
        <v>8</v>
      </c>
      <c r="I13" s="32"/>
      <c r="J13" s="32"/>
    </row>
    <row r="14" spans="1:10" ht="12.75">
      <c r="A14" s="4" t="s">
        <v>10</v>
      </c>
      <c r="B14" s="8">
        <f>AVERAGE(OberHaus!B14,RobinsonKV!B14,UusMaa!B14)</f>
        <v>17.18</v>
      </c>
      <c r="C14" s="9">
        <f>AVERAGE(OberHaus!C14,RobinsonKV!C14,UusMaa!C14)</f>
        <v>8.2</v>
      </c>
      <c r="D14" s="10">
        <f>AVERAGE(OberHaus!D14,RobinsonKV!D14,UusMaa!D14)</f>
        <v>3.7</v>
      </c>
      <c r="E14" s="11">
        <f>SUM(C14:D14)</f>
        <v>11.899999999999999</v>
      </c>
      <c r="I14" s="32"/>
      <c r="J14" s="32"/>
    </row>
    <row r="15" spans="1:10" ht="12.75">
      <c r="A15" s="15">
        <v>1</v>
      </c>
      <c r="B15" s="16">
        <f>AVERAGE(OberHaus!B15,RobinsonKV!B15,UusMaa!B15)</f>
        <v>29.59</v>
      </c>
      <c r="C15" s="17">
        <f>AVERAGE(OberHaus!C15,RobinsonKV!C15,UusMaa!C15)</f>
        <v>6.663333333333334</v>
      </c>
      <c r="D15" s="18">
        <f>AVERAGE(OberHaus!D15,RobinsonKV!D15,UusMaa!D15)</f>
        <v>3.45</v>
      </c>
      <c r="E15" s="19">
        <f>SUM(C15:D15)</f>
        <v>10.113333333333333</v>
      </c>
      <c r="I15" s="32"/>
      <c r="J15" s="32"/>
    </row>
    <row r="16" spans="1:10" ht="12.75">
      <c r="A16" s="15">
        <v>2</v>
      </c>
      <c r="B16" s="16">
        <f>AVERAGE(OberHaus!B16,RobinsonKV!B16,UusMaa!B16)</f>
        <v>43.74666666666667</v>
      </c>
      <c r="C16" s="17">
        <f>AVERAGE(OberHaus!C16,RobinsonKV!C16,UusMaa!C16)</f>
        <v>5.81</v>
      </c>
      <c r="D16" s="18">
        <f>AVERAGE(OberHaus!D16,RobinsonKV!D16,UusMaa!D16)</f>
        <v>3.35</v>
      </c>
      <c r="E16" s="19">
        <f>SUM(C16:D16)</f>
        <v>9.16</v>
      </c>
      <c r="I16" s="32"/>
      <c r="J16" s="32"/>
    </row>
    <row r="17" spans="1:10" ht="12.75">
      <c r="A17" s="15">
        <v>3</v>
      </c>
      <c r="B17" s="16">
        <f>AVERAGE(OberHaus!B17,RobinsonKV!B17,UusMaa!B17)</f>
        <v>62.31333333333333</v>
      </c>
      <c r="C17" s="17">
        <f>AVERAGE(OberHaus!C17,RobinsonKV!C17,UusMaa!C17)</f>
        <v>5.046666666666667</v>
      </c>
      <c r="D17" s="18">
        <f>AVERAGE(OberHaus!D17,RobinsonKV!D17,UusMaa!D17)</f>
        <v>3.3</v>
      </c>
      <c r="E17" s="19">
        <f>SUM(C17:D17)</f>
        <v>8.346666666666668</v>
      </c>
      <c r="I17" s="32"/>
      <c r="J17" s="32"/>
    </row>
    <row r="18" spans="1:10" ht="13.5" thickBot="1">
      <c r="A18" s="23">
        <v>4</v>
      </c>
      <c r="B18" s="24">
        <f>AVERAGE(OberHaus!B18,RobinsonKV!B18,UusMaa!B18)</f>
        <v>79.24</v>
      </c>
      <c r="C18" s="25">
        <f>AVERAGE(OberHaus!C18,RobinsonKV!C18,UusMaa!C18)</f>
        <v>4.836666666666667</v>
      </c>
      <c r="D18" s="26">
        <f>AVERAGE(OberHaus!D18,RobinsonKV!D18,UusMaa!D18)</f>
        <v>3.2</v>
      </c>
      <c r="E18" s="27">
        <f>SUM(C18:D18)</f>
        <v>8.036666666666667</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dimension ref="A1:Q27"/>
  <sheetViews>
    <sheetView zoomScalePageLayoutView="0" workbookViewId="0" topLeftCell="A1">
      <selection activeCell="B39" sqref="B39"/>
    </sheetView>
  </sheetViews>
  <sheetFormatPr defaultColWidth="9.140625" defaultRowHeight="12.75"/>
  <cols>
    <col min="1" max="1" width="21.57421875" style="47" customWidth="1"/>
    <col min="2" max="2" width="11.28125" style="47" bestFit="1" customWidth="1"/>
    <col min="3" max="3" width="60.28125" style="47" customWidth="1"/>
    <col min="4" max="4" width="11.57421875" style="47" bestFit="1" customWidth="1"/>
    <col min="5" max="5" width="12.57421875" style="47" bestFit="1" customWidth="1"/>
    <col min="6" max="6" width="11.57421875" style="47" customWidth="1"/>
    <col min="7" max="252" width="9.140625" style="47" customWidth="1"/>
  </cols>
  <sheetData>
    <row r="1" spans="1:6" ht="20.25" customHeight="1" thickBot="1">
      <c r="A1" s="122" t="s">
        <v>70</v>
      </c>
      <c r="B1" s="122"/>
      <c r="C1" s="122"/>
      <c r="D1" s="122"/>
      <c r="E1" s="122"/>
      <c r="F1" s="122"/>
    </row>
    <row r="2" spans="1:6" ht="12.75">
      <c r="A2" s="56" t="s">
        <v>22</v>
      </c>
      <c r="B2" s="57"/>
      <c r="C2" s="57"/>
      <c r="D2" s="57"/>
      <c r="E2" s="57"/>
      <c r="F2" s="58"/>
    </row>
    <row r="3" spans="1:6" ht="12.75" customHeight="1">
      <c r="A3" s="123" t="s">
        <v>2</v>
      </c>
      <c r="B3" s="124"/>
      <c r="C3" s="124"/>
      <c r="D3" s="124"/>
      <c r="E3" s="124"/>
      <c r="F3" s="125"/>
    </row>
    <row r="4" spans="1:8" ht="24.75" customHeight="1">
      <c r="A4" s="106" t="s">
        <v>12</v>
      </c>
      <c r="B4" s="100" t="s">
        <v>0</v>
      </c>
      <c r="C4" s="100" t="s">
        <v>13</v>
      </c>
      <c r="D4" s="101" t="s">
        <v>14</v>
      </c>
      <c r="E4" s="101" t="s">
        <v>6</v>
      </c>
      <c r="F4" s="107" t="s">
        <v>15</v>
      </c>
      <c r="H4" s="46"/>
    </row>
    <row r="5" spans="1:17" ht="12.75">
      <c r="A5" s="102" t="s">
        <v>41</v>
      </c>
      <c r="B5" s="102" t="s">
        <v>10</v>
      </c>
      <c r="C5" s="102" t="s">
        <v>51</v>
      </c>
      <c r="D5" s="103">
        <v>19</v>
      </c>
      <c r="E5" s="113">
        <f>F5/D5</f>
        <v>5.2631578947368425</v>
      </c>
      <c r="F5" s="108">
        <v>100</v>
      </c>
      <c r="H5" s="46"/>
      <c r="I5" s="46"/>
      <c r="J5" s="46"/>
      <c r="K5" s="46"/>
      <c r="L5" s="1"/>
      <c r="M5" s="1"/>
      <c r="N5" s="1"/>
      <c r="O5" s="1"/>
      <c r="P5" s="1"/>
      <c r="Q5" s="1"/>
    </row>
    <row r="6" spans="1:17" ht="12.75">
      <c r="A6" s="102" t="s">
        <v>52</v>
      </c>
      <c r="B6" s="102" t="s">
        <v>24</v>
      </c>
      <c r="C6" s="102" t="s">
        <v>50</v>
      </c>
      <c r="D6" s="103">
        <v>22.6</v>
      </c>
      <c r="E6" s="113">
        <f>F6/D6</f>
        <v>4.424778761061947</v>
      </c>
      <c r="F6" s="108">
        <v>100</v>
      </c>
      <c r="H6" s="46"/>
      <c r="I6" s="46"/>
      <c r="J6" s="46"/>
      <c r="K6" s="46"/>
      <c r="L6" s="1"/>
      <c r="M6" s="1"/>
      <c r="N6" s="1"/>
      <c r="O6" s="1"/>
      <c r="P6" s="1"/>
      <c r="Q6" s="1"/>
    </row>
    <row r="7" spans="1:17" ht="12.75">
      <c r="A7" s="114" t="s">
        <v>23</v>
      </c>
      <c r="B7" s="102" t="s">
        <v>42</v>
      </c>
      <c r="C7" s="102" t="s">
        <v>49</v>
      </c>
      <c r="D7" s="103">
        <v>34.9</v>
      </c>
      <c r="E7" s="113">
        <f>F7/D7</f>
        <v>4.871060171919771</v>
      </c>
      <c r="F7" s="108">
        <v>170</v>
      </c>
      <c r="H7" s="46"/>
      <c r="I7" s="46"/>
      <c r="J7" s="46"/>
      <c r="K7" s="46"/>
      <c r="L7" s="1"/>
      <c r="M7" s="1"/>
      <c r="N7" s="1"/>
      <c r="O7" s="1"/>
      <c r="P7" s="1"/>
      <c r="Q7" s="1"/>
    </row>
    <row r="8" spans="1:17" ht="12.75">
      <c r="A8" s="114" t="s">
        <v>48</v>
      </c>
      <c r="B8" s="102" t="s">
        <v>44</v>
      </c>
      <c r="C8" s="102" t="s">
        <v>47</v>
      </c>
      <c r="D8" s="103">
        <v>44</v>
      </c>
      <c r="E8" s="113">
        <f>F8/D8</f>
        <v>7.954545454545454</v>
      </c>
      <c r="F8" s="108">
        <v>350</v>
      </c>
      <c r="H8" s="112"/>
      <c r="I8" s="46"/>
      <c r="J8" s="46"/>
      <c r="K8" s="46"/>
      <c r="L8" s="1"/>
      <c r="M8" s="1"/>
      <c r="N8" s="1"/>
      <c r="O8" s="1"/>
      <c r="P8" s="1"/>
      <c r="Q8" s="1"/>
    </row>
    <row r="9" spans="1:17" ht="12.75">
      <c r="A9" s="115" t="s">
        <v>45</v>
      </c>
      <c r="B9" s="102" t="s">
        <v>43</v>
      </c>
      <c r="C9" s="102" t="s">
        <v>46</v>
      </c>
      <c r="D9" s="103">
        <v>90</v>
      </c>
      <c r="E9" s="113">
        <f>F9/D9</f>
        <v>4.444444444444445</v>
      </c>
      <c r="F9" s="108">
        <v>400</v>
      </c>
      <c r="H9" s="1"/>
      <c r="I9" s="46"/>
      <c r="J9" s="46"/>
      <c r="K9" s="46"/>
      <c r="L9" s="1"/>
      <c r="M9" s="1"/>
      <c r="N9" s="1"/>
      <c r="O9" s="1"/>
      <c r="P9" s="1"/>
      <c r="Q9" s="1"/>
    </row>
    <row r="10" spans="1:17" ht="12.75">
      <c r="A10" s="126" t="s">
        <v>11</v>
      </c>
      <c r="B10" s="127"/>
      <c r="C10" s="127"/>
      <c r="D10" s="127"/>
      <c r="E10" s="127"/>
      <c r="F10" s="128"/>
      <c r="I10" s="46"/>
      <c r="J10" s="46"/>
      <c r="K10" s="46"/>
      <c r="L10" s="1"/>
      <c r="M10" s="1"/>
      <c r="N10" s="1"/>
      <c r="O10" s="1"/>
      <c r="P10" s="1"/>
      <c r="Q10" s="1"/>
    </row>
    <row r="11" spans="1:17" ht="12.75">
      <c r="A11" s="102" t="s">
        <v>58</v>
      </c>
      <c r="B11" s="102" t="s">
        <v>10</v>
      </c>
      <c r="C11" s="102" t="s">
        <v>53</v>
      </c>
      <c r="D11" s="103">
        <v>12</v>
      </c>
      <c r="E11" s="113">
        <f>F11/D11</f>
        <v>8.333333333333334</v>
      </c>
      <c r="F11" s="108">
        <v>100</v>
      </c>
      <c r="H11" s="46"/>
      <c r="I11" s="46"/>
      <c r="J11" s="46"/>
      <c r="K11" s="46"/>
      <c r="L11" s="1"/>
      <c r="M11" s="1"/>
      <c r="N11" s="1"/>
      <c r="O11" s="1"/>
      <c r="P11" s="1"/>
      <c r="Q11" s="1"/>
    </row>
    <row r="12" spans="1:17" ht="12.75">
      <c r="A12" s="102" t="s">
        <v>56</v>
      </c>
      <c r="B12" s="102" t="s">
        <v>24</v>
      </c>
      <c r="C12" s="102" t="s">
        <v>54</v>
      </c>
      <c r="D12" s="103">
        <v>27.7</v>
      </c>
      <c r="E12" s="113">
        <f>F12/D12</f>
        <v>5.415162454873647</v>
      </c>
      <c r="F12" s="108">
        <v>150</v>
      </c>
      <c r="H12" s="46"/>
      <c r="I12" s="46"/>
      <c r="J12" s="46"/>
      <c r="K12" s="46"/>
      <c r="L12" s="1"/>
      <c r="M12" s="1"/>
      <c r="N12" s="1"/>
      <c r="O12" s="1"/>
      <c r="P12" s="1"/>
      <c r="Q12" s="1"/>
    </row>
    <row r="13" spans="1:17" ht="12.75">
      <c r="A13" s="114" t="s">
        <v>25</v>
      </c>
      <c r="B13" s="102" t="s">
        <v>42</v>
      </c>
      <c r="C13" s="102" t="s">
        <v>54</v>
      </c>
      <c r="D13" s="103">
        <v>46.7</v>
      </c>
      <c r="E13" s="113">
        <f>F13/D13</f>
        <v>3.854389721627409</v>
      </c>
      <c r="F13" s="108">
        <v>180</v>
      </c>
      <c r="H13" s="112"/>
      <c r="I13" s="46"/>
      <c r="J13" s="46"/>
      <c r="K13" s="46"/>
      <c r="L13" s="1"/>
      <c r="M13" s="1"/>
      <c r="N13" s="1"/>
      <c r="O13" s="1"/>
      <c r="P13" s="1"/>
      <c r="Q13" s="1"/>
    </row>
    <row r="14" spans="1:17" ht="13.5" thickBot="1">
      <c r="A14" s="114" t="s">
        <v>57</v>
      </c>
      <c r="B14" s="102" t="s">
        <v>44</v>
      </c>
      <c r="C14" s="102" t="s">
        <v>55</v>
      </c>
      <c r="D14" s="103">
        <v>63</v>
      </c>
      <c r="E14" s="113">
        <f>F14/D14</f>
        <v>3.9682539682539684</v>
      </c>
      <c r="F14" s="108">
        <v>250</v>
      </c>
      <c r="H14" s="46"/>
      <c r="I14" s="46"/>
      <c r="J14" s="46"/>
      <c r="K14" s="46"/>
      <c r="L14" s="1"/>
      <c r="M14" s="1"/>
      <c r="N14" s="1"/>
      <c r="O14" s="1"/>
      <c r="P14" s="1"/>
      <c r="Q14" s="1"/>
    </row>
    <row r="15" spans="1:8" ht="38.25">
      <c r="A15" s="56" t="s">
        <v>16</v>
      </c>
      <c r="B15" s="57"/>
      <c r="C15" s="57"/>
      <c r="D15" s="57"/>
      <c r="E15" s="57"/>
      <c r="F15" s="58"/>
      <c r="H15" s="1"/>
    </row>
    <row r="16" spans="1:8" ht="12.75">
      <c r="A16" s="129" t="s">
        <v>2</v>
      </c>
      <c r="B16" s="130"/>
      <c r="C16" s="124"/>
      <c r="D16" s="124"/>
      <c r="E16" s="124"/>
      <c r="F16" s="125"/>
      <c r="H16" s="1"/>
    </row>
    <row r="17" spans="1:6" ht="12.75" customHeight="1">
      <c r="A17" s="109" t="s">
        <v>12</v>
      </c>
      <c r="B17" s="53" t="s">
        <v>0</v>
      </c>
      <c r="C17" s="52" t="s">
        <v>13</v>
      </c>
      <c r="D17" s="48" t="s">
        <v>14</v>
      </c>
      <c r="E17" s="48" t="s">
        <v>6</v>
      </c>
      <c r="F17" s="60" t="s">
        <v>15</v>
      </c>
    </row>
    <row r="18" spans="1:6" ht="25.5">
      <c r="A18" s="110" t="s">
        <v>59</v>
      </c>
      <c r="B18" s="102" t="s">
        <v>10</v>
      </c>
      <c r="C18" s="54" t="s">
        <v>26</v>
      </c>
      <c r="D18" s="49">
        <v>27</v>
      </c>
      <c r="E18" s="113">
        <f>F18/D18</f>
        <v>4.814814814814815</v>
      </c>
      <c r="F18" s="62">
        <v>130</v>
      </c>
    </row>
    <row r="19" spans="1:6" s="51" customFormat="1" ht="25.5">
      <c r="A19" s="110" t="s">
        <v>59</v>
      </c>
      <c r="B19" s="102" t="s">
        <v>42</v>
      </c>
      <c r="C19" s="54" t="s">
        <v>61</v>
      </c>
      <c r="D19" s="50">
        <v>37</v>
      </c>
      <c r="E19" s="113">
        <f>F19/D19</f>
        <v>5.675675675675675</v>
      </c>
      <c r="F19" s="62">
        <v>210</v>
      </c>
    </row>
    <row r="20" spans="1:6" s="51" customFormat="1" ht="12.75" customHeight="1">
      <c r="A20" s="131" t="s">
        <v>11</v>
      </c>
      <c r="B20" s="132"/>
      <c r="C20" s="133"/>
      <c r="D20" s="133"/>
      <c r="E20" s="133"/>
      <c r="F20" s="134"/>
    </row>
    <row r="21" spans="1:6" s="51" customFormat="1" ht="25.5">
      <c r="A21" s="61" t="s">
        <v>69</v>
      </c>
      <c r="B21" s="102" t="s">
        <v>24</v>
      </c>
      <c r="C21" s="97" t="s">
        <v>60</v>
      </c>
      <c r="D21" s="98">
        <v>28.5</v>
      </c>
      <c r="E21" s="113">
        <f>F21/D21</f>
        <v>7.719298245614035</v>
      </c>
      <c r="F21" s="111">
        <v>220</v>
      </c>
    </row>
    <row r="22" spans="1:6" s="51" customFormat="1" ht="25.5">
      <c r="A22" s="61" t="s">
        <v>63</v>
      </c>
      <c r="B22" s="102" t="s">
        <v>42</v>
      </c>
      <c r="C22" s="97" t="s">
        <v>62</v>
      </c>
      <c r="D22" s="98">
        <v>47</v>
      </c>
      <c r="E22" s="113">
        <f>F22/D22</f>
        <v>4.468085106382978</v>
      </c>
      <c r="F22" s="111">
        <v>210</v>
      </c>
    </row>
    <row r="23" spans="1:6" s="51" customFormat="1" ht="25.5">
      <c r="A23" s="61" t="s">
        <v>65</v>
      </c>
      <c r="B23" s="102" t="s">
        <v>44</v>
      </c>
      <c r="C23" s="97" t="s">
        <v>64</v>
      </c>
      <c r="D23" s="98">
        <v>33</v>
      </c>
      <c r="E23" s="113">
        <f>F23/D23</f>
        <v>8.787878787878787</v>
      </c>
      <c r="F23" s="111">
        <v>290</v>
      </c>
    </row>
    <row r="24" spans="1:6" s="51" customFormat="1" ht="25.5">
      <c r="A24" s="61" t="s">
        <v>66</v>
      </c>
      <c r="B24" s="102" t="s">
        <v>43</v>
      </c>
      <c r="C24" s="97" t="s">
        <v>27</v>
      </c>
      <c r="D24" s="98">
        <v>74</v>
      </c>
      <c r="E24" s="113">
        <f>F24/D24</f>
        <v>5.27027027027027</v>
      </c>
      <c r="F24" s="111">
        <v>390</v>
      </c>
    </row>
    <row r="25" spans="1:6" ht="25.5">
      <c r="A25" s="104" t="s">
        <v>17</v>
      </c>
      <c r="B25" s="55"/>
      <c r="C25" s="55"/>
      <c r="D25" s="55"/>
      <c r="E25" s="55"/>
      <c r="F25" s="105"/>
    </row>
    <row r="26" spans="1:6" ht="12.75" customHeight="1">
      <c r="A26" s="59" t="s">
        <v>12</v>
      </c>
      <c r="B26" s="53" t="s">
        <v>0</v>
      </c>
      <c r="C26" s="52" t="s">
        <v>13</v>
      </c>
      <c r="D26" s="48" t="s">
        <v>14</v>
      </c>
      <c r="E26" s="48" t="s">
        <v>6</v>
      </c>
      <c r="F26" s="60" t="s">
        <v>15</v>
      </c>
    </row>
    <row r="27" spans="1:6" ht="12.75">
      <c r="A27" s="116" t="s">
        <v>68</v>
      </c>
      <c r="B27" s="50"/>
      <c r="C27" s="54"/>
      <c r="D27" s="50"/>
      <c r="E27" s="49"/>
      <c r="F27" s="62"/>
    </row>
  </sheetData>
  <sheetProtection selectLockedCells="1" selectUnlockedCells="1"/>
  <mergeCells count="5">
    <mergeCell ref="A1:F1"/>
    <mergeCell ref="A3:F3"/>
    <mergeCell ref="A10:F10"/>
    <mergeCell ref="A16:F16"/>
    <mergeCell ref="A20:F20"/>
  </mergeCells>
  <printOptions/>
  <pageMargins left="0.7875" right="0.7875" top="1.0527777777777778" bottom="1.0527777777777778" header="0.7875" footer="0.7875"/>
  <pageSetup horizontalDpi="300" verticalDpi="300" orientation="portrait" paperSize="9"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H39" sqref="H39"/>
    </sheetView>
  </sheetViews>
  <sheetFormatPr defaultColWidth="9.140625" defaultRowHeight="12.75"/>
  <cols>
    <col min="1"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1" width="10.00390625" style="1" customWidth="1"/>
    <col min="12" max="16384" width="9.140625" style="1" customWidth="1"/>
  </cols>
  <sheetData>
    <row r="1" spans="1:11" ht="16.5" customHeight="1" thickBot="1">
      <c r="A1" s="120" t="s">
        <v>29</v>
      </c>
      <c r="B1" s="120"/>
      <c r="C1" s="120"/>
      <c r="D1" s="120"/>
      <c r="E1" s="120"/>
      <c r="F1" s="120"/>
      <c r="G1" s="120"/>
      <c r="H1" s="120"/>
      <c r="I1" s="120"/>
      <c r="J1" s="120"/>
      <c r="K1" s="120"/>
    </row>
    <row r="2" spans="1:11" ht="12.75" customHeight="1" thickBot="1">
      <c r="A2" s="117" t="s">
        <v>0</v>
      </c>
      <c r="B2" s="118" t="s">
        <v>1</v>
      </c>
      <c r="C2" s="119" t="s">
        <v>2</v>
      </c>
      <c r="D2" s="119"/>
      <c r="E2" s="119"/>
      <c r="F2" s="119"/>
      <c r="G2" s="119"/>
      <c r="H2" s="119"/>
      <c r="I2" s="119"/>
      <c r="J2" s="119"/>
      <c r="K2" s="119"/>
    </row>
    <row r="3" spans="1:11" ht="13.5" thickBot="1">
      <c r="A3" s="117"/>
      <c r="B3" s="118"/>
      <c r="C3" s="121" t="s">
        <v>3</v>
      </c>
      <c r="D3" s="121"/>
      <c r="E3" s="121"/>
      <c r="F3" s="121" t="s">
        <v>4</v>
      </c>
      <c r="G3" s="121"/>
      <c r="H3" s="121"/>
      <c r="I3" s="121" t="s">
        <v>5</v>
      </c>
      <c r="J3" s="121"/>
      <c r="K3" s="121"/>
    </row>
    <row r="4" spans="1:11" ht="39" customHeight="1" thickBot="1">
      <c r="A4" s="117"/>
      <c r="B4" s="118"/>
      <c r="C4" s="5" t="s">
        <v>6</v>
      </c>
      <c r="D4" s="6" t="s">
        <v>7</v>
      </c>
      <c r="E4" s="7" t="s">
        <v>8</v>
      </c>
      <c r="F4" s="5" t="s">
        <v>6</v>
      </c>
      <c r="G4" s="6" t="s">
        <v>9</v>
      </c>
      <c r="H4" s="7" t="s">
        <v>8</v>
      </c>
      <c r="I4" s="5" t="s">
        <v>6</v>
      </c>
      <c r="J4" s="6" t="s">
        <v>7</v>
      </c>
      <c r="K4" s="7" t="s">
        <v>8</v>
      </c>
    </row>
    <row r="5" spans="1:11" ht="12.75">
      <c r="A5" s="4" t="s">
        <v>10</v>
      </c>
      <c r="B5" s="8">
        <v>16.816666666666666</v>
      </c>
      <c r="C5" s="89">
        <v>7.849999999999999</v>
      </c>
      <c r="D5" s="90">
        <v>1.8</v>
      </c>
      <c r="E5" s="91">
        <v>9.649999999999999</v>
      </c>
      <c r="F5" s="89">
        <v>5.5</v>
      </c>
      <c r="G5" s="90">
        <v>1.5</v>
      </c>
      <c r="H5" s="63">
        <v>7</v>
      </c>
      <c r="I5" s="89">
        <v>2.1</v>
      </c>
      <c r="J5" s="90">
        <v>1.5</v>
      </c>
      <c r="K5" s="63">
        <v>3.6</v>
      </c>
    </row>
    <row r="6" spans="1:11" ht="12.75">
      <c r="A6" s="15">
        <v>1</v>
      </c>
      <c r="B6" s="16">
        <v>27.073333333333334</v>
      </c>
      <c r="C6" s="92">
        <v>5.96</v>
      </c>
      <c r="D6" s="41">
        <v>2</v>
      </c>
      <c r="E6" s="93">
        <v>7.96</v>
      </c>
      <c r="F6" s="92">
        <v>5</v>
      </c>
      <c r="G6" s="41">
        <v>1.55</v>
      </c>
      <c r="H6" s="66">
        <v>6.55</v>
      </c>
      <c r="I6" s="92">
        <v>2</v>
      </c>
      <c r="J6" s="41">
        <v>1.5</v>
      </c>
      <c r="K6" s="66">
        <v>3.5</v>
      </c>
    </row>
    <row r="7" spans="1:11" ht="12.75">
      <c r="A7" s="15">
        <v>2</v>
      </c>
      <c r="B7" s="16">
        <v>41.833333333333336</v>
      </c>
      <c r="C7" s="92">
        <v>5.3999999999999995</v>
      </c>
      <c r="D7" s="41">
        <v>1.9000000000000001</v>
      </c>
      <c r="E7" s="93">
        <v>7.3</v>
      </c>
      <c r="F7" s="92">
        <v>3.85</v>
      </c>
      <c r="G7" s="41">
        <v>1.55</v>
      </c>
      <c r="H7" s="66">
        <v>5.4</v>
      </c>
      <c r="I7" s="92">
        <v>1.8</v>
      </c>
      <c r="J7" s="41">
        <v>1.5</v>
      </c>
      <c r="K7" s="66">
        <v>3.3</v>
      </c>
    </row>
    <row r="8" spans="1:11" ht="12.75">
      <c r="A8" s="15">
        <v>3</v>
      </c>
      <c r="B8" s="16">
        <v>57.86666666666667</v>
      </c>
      <c r="C8" s="92">
        <v>5.146666666666667</v>
      </c>
      <c r="D8" s="41">
        <v>1.9500000000000002</v>
      </c>
      <c r="E8" s="93">
        <v>7.096666666666668</v>
      </c>
      <c r="F8" s="92">
        <v>3.5</v>
      </c>
      <c r="G8" s="41">
        <v>1.5</v>
      </c>
      <c r="H8" s="66">
        <v>5</v>
      </c>
      <c r="I8" s="92">
        <v>1.8</v>
      </c>
      <c r="J8" s="41">
        <v>1.2</v>
      </c>
      <c r="K8" s="66">
        <v>3</v>
      </c>
    </row>
    <row r="9" spans="1:11" ht="13.5" thickBot="1">
      <c r="A9" s="23">
        <v>4</v>
      </c>
      <c r="B9" s="24">
        <v>73.36666666666666</v>
      </c>
      <c r="C9" s="94">
        <v>4.580000000000001</v>
      </c>
      <c r="D9" s="95">
        <v>2.05</v>
      </c>
      <c r="E9" s="96">
        <v>6.630000000000001</v>
      </c>
      <c r="F9" s="94">
        <v>2.4</v>
      </c>
      <c r="G9" s="95">
        <v>1.45</v>
      </c>
      <c r="H9" s="96">
        <v>3.8499999999999996</v>
      </c>
      <c r="I9" s="94">
        <v>1.8</v>
      </c>
      <c r="J9" s="95">
        <v>1.2</v>
      </c>
      <c r="K9" s="69">
        <v>3</v>
      </c>
    </row>
    <row r="10" spans="1:11" ht="12.75">
      <c r="A10" s="31"/>
      <c r="B10" s="32"/>
      <c r="C10" s="32"/>
      <c r="D10" s="32"/>
      <c r="E10" s="32"/>
      <c r="F10" s="32"/>
      <c r="G10" s="32"/>
      <c r="H10" s="32"/>
      <c r="I10" s="32"/>
      <c r="J10" s="32"/>
      <c r="K10" s="32"/>
    </row>
    <row r="11" ht="13.5" thickBot="1"/>
    <row r="12" spans="1:5" ht="12.75" customHeight="1" thickBot="1">
      <c r="A12" s="117" t="s">
        <v>0</v>
      </c>
      <c r="B12" s="118" t="s">
        <v>1</v>
      </c>
      <c r="C12" s="119" t="s">
        <v>11</v>
      </c>
      <c r="D12" s="119"/>
      <c r="E12" s="119"/>
    </row>
    <row r="13" spans="1:10" ht="39" customHeight="1" thickBot="1">
      <c r="A13" s="117"/>
      <c r="B13" s="118"/>
      <c r="C13" s="2" t="s">
        <v>6</v>
      </c>
      <c r="D13" s="33" t="s">
        <v>7</v>
      </c>
      <c r="E13" s="3" t="s">
        <v>8</v>
      </c>
      <c r="I13" s="32"/>
      <c r="J13" s="32"/>
    </row>
    <row r="14" spans="1:10" ht="12.75">
      <c r="A14" s="4" t="s">
        <v>10</v>
      </c>
      <c r="B14" s="8">
        <v>17.18</v>
      </c>
      <c r="C14" s="89">
        <v>8.2</v>
      </c>
      <c r="D14" s="90">
        <v>3.7</v>
      </c>
      <c r="E14" s="63">
        <v>11.899999999999999</v>
      </c>
      <c r="I14" s="32"/>
      <c r="J14" s="32"/>
    </row>
    <row r="15" spans="1:10" ht="12.75">
      <c r="A15" s="15">
        <v>1</v>
      </c>
      <c r="B15" s="16">
        <v>29.59</v>
      </c>
      <c r="C15" s="92">
        <v>6.663333333333334</v>
      </c>
      <c r="D15" s="41">
        <v>3.45</v>
      </c>
      <c r="E15" s="66">
        <v>10.113333333333333</v>
      </c>
      <c r="I15" s="32"/>
      <c r="J15" s="32"/>
    </row>
    <row r="16" spans="1:10" ht="12.75">
      <c r="A16" s="15">
        <v>2</v>
      </c>
      <c r="B16" s="16">
        <v>43.74666666666667</v>
      </c>
      <c r="C16" s="92">
        <v>5.843333333333334</v>
      </c>
      <c r="D16" s="41">
        <v>3.35</v>
      </c>
      <c r="E16" s="66">
        <v>9.193333333333333</v>
      </c>
      <c r="I16" s="32"/>
      <c r="J16" s="32"/>
    </row>
    <row r="17" spans="1:10" ht="12.75">
      <c r="A17" s="15">
        <v>3</v>
      </c>
      <c r="B17" s="16">
        <v>62.31333333333333</v>
      </c>
      <c r="C17" s="92">
        <v>5.08</v>
      </c>
      <c r="D17" s="41">
        <v>3.3</v>
      </c>
      <c r="E17" s="66">
        <v>8.379999999999999</v>
      </c>
      <c r="I17" s="32"/>
      <c r="J17" s="32"/>
    </row>
    <row r="18" spans="1:10" ht="13.5" thickBot="1">
      <c r="A18" s="23">
        <v>4</v>
      </c>
      <c r="B18" s="24">
        <v>79.24</v>
      </c>
      <c r="C18" s="94">
        <v>4.7700000000000005</v>
      </c>
      <c r="D18" s="95">
        <v>3.2</v>
      </c>
      <c r="E18" s="69">
        <v>7.970000000000001</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8" sqref="G8"/>
    </sheetView>
  </sheetViews>
  <sheetFormatPr defaultColWidth="9.140625" defaultRowHeight="12.75"/>
  <cols>
    <col min="1"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20" t="s">
        <v>28</v>
      </c>
      <c r="B1" s="120"/>
      <c r="C1" s="120"/>
      <c r="D1" s="120"/>
      <c r="E1" s="120"/>
      <c r="F1" s="120"/>
      <c r="G1" s="120"/>
      <c r="H1" s="120"/>
      <c r="I1" s="120"/>
      <c r="J1" s="120"/>
      <c r="K1" s="120"/>
    </row>
    <row r="2" spans="1:11" ht="12.75" customHeight="1" thickBot="1">
      <c r="A2" s="117" t="s">
        <v>0</v>
      </c>
      <c r="B2" s="118" t="s">
        <v>1</v>
      </c>
      <c r="C2" s="119" t="s">
        <v>2</v>
      </c>
      <c r="D2" s="119"/>
      <c r="E2" s="119"/>
      <c r="F2" s="119"/>
      <c r="G2" s="119"/>
      <c r="H2" s="119"/>
      <c r="I2" s="119"/>
      <c r="J2" s="119"/>
      <c r="K2" s="119"/>
    </row>
    <row r="3" spans="1:11" ht="13.5" thickBot="1">
      <c r="A3" s="117"/>
      <c r="B3" s="118"/>
      <c r="C3" s="121" t="s">
        <v>3</v>
      </c>
      <c r="D3" s="121"/>
      <c r="E3" s="121"/>
      <c r="F3" s="121" t="s">
        <v>4</v>
      </c>
      <c r="G3" s="121"/>
      <c r="H3" s="121"/>
      <c r="I3" s="121" t="s">
        <v>5</v>
      </c>
      <c r="J3" s="121"/>
      <c r="K3" s="121"/>
    </row>
    <row r="4" spans="1:11" ht="39" customHeight="1" thickBot="1">
      <c r="A4" s="117"/>
      <c r="B4" s="118"/>
      <c r="C4" s="5" t="s">
        <v>6</v>
      </c>
      <c r="D4" s="6" t="s">
        <v>7</v>
      </c>
      <c r="E4" s="7" t="s">
        <v>8</v>
      </c>
      <c r="F4" s="5" t="s">
        <v>6</v>
      </c>
      <c r="G4" s="6" t="s">
        <v>9</v>
      </c>
      <c r="H4" s="7" t="s">
        <v>8</v>
      </c>
      <c r="I4" s="5" t="s">
        <v>6</v>
      </c>
      <c r="J4" s="6" t="s">
        <v>7</v>
      </c>
      <c r="K4" s="7" t="s">
        <v>8</v>
      </c>
    </row>
    <row r="5" spans="1:11" ht="12.75">
      <c r="A5" s="4" t="s">
        <v>10</v>
      </c>
      <c r="B5" s="8"/>
      <c r="C5" s="72">
        <f>'2016_IIpa_Prognoos'!C5/'2016_Ipa_prognoos'!C5-1</f>
        <v>0</v>
      </c>
      <c r="D5" s="73">
        <f>'2016_IIpa_Prognoos'!D5/'2016_Ipa_prognoos'!D5-1</f>
        <v>0</v>
      </c>
      <c r="E5" s="74">
        <f>'2016_IIpa_Prognoos'!E5/'2016_Ipa_prognoos'!E5-1</f>
        <v>0</v>
      </c>
      <c r="F5" s="75">
        <f>'2016_IIpa_Prognoos'!F5/'2016_Ipa_prognoos'!F5-1</f>
        <v>0</v>
      </c>
      <c r="G5" s="73">
        <f>'2016_IIpa_Prognoos'!G5/'2016_Ipa_prognoos'!G5-1</f>
        <v>0</v>
      </c>
      <c r="H5" s="74">
        <f>'2016_IIpa_Prognoos'!H5/'2016_Ipa_prognoos'!H5-1</f>
        <v>0</v>
      </c>
      <c r="I5" s="75">
        <f>'2016_IIpa_Prognoos'!I5/'2016_Ipa_prognoos'!I5-1</f>
        <v>0</v>
      </c>
      <c r="J5" s="73">
        <f>'2016_IIpa_Prognoos'!J5/'2016_Ipa_prognoos'!J5-1</f>
        <v>0</v>
      </c>
      <c r="K5" s="74">
        <f>'2016_IIpa_Prognoos'!K5/'2016_Ipa_prognoos'!K5-1</f>
        <v>0</v>
      </c>
    </row>
    <row r="6" spans="1:11" ht="12.75">
      <c r="A6" s="15">
        <v>1</v>
      </c>
      <c r="B6" s="16"/>
      <c r="C6" s="76">
        <f>'2016_IIpa_Prognoos'!C6/'2016_Ipa_prognoos'!C6-1</f>
        <v>0</v>
      </c>
      <c r="D6" s="77">
        <f>'2016_IIpa_Prognoos'!D6/'2016_Ipa_prognoos'!D6-1</f>
        <v>0</v>
      </c>
      <c r="E6" s="78">
        <f>'2016_IIpa_Prognoos'!E6/'2016_Ipa_prognoos'!E6-1</f>
        <v>0</v>
      </c>
      <c r="F6" s="79">
        <f>'2016_IIpa_Prognoos'!F6/'2016_Ipa_prognoos'!F6-1</f>
        <v>0</v>
      </c>
      <c r="G6" s="77">
        <f>'2016_IIpa_Prognoos'!G6/'2016_Ipa_prognoos'!G6-1</f>
        <v>0</v>
      </c>
      <c r="H6" s="78">
        <f>'2016_IIpa_Prognoos'!H6/'2016_Ipa_prognoos'!H6-1</f>
        <v>0</v>
      </c>
      <c r="I6" s="79">
        <f>'2016_IIpa_Prognoos'!I6/'2016_Ipa_prognoos'!I6-1</f>
        <v>0</v>
      </c>
      <c r="J6" s="77">
        <f>'2016_IIpa_Prognoos'!J6/'2016_Ipa_prognoos'!J6-1</f>
        <v>0</v>
      </c>
      <c r="K6" s="78">
        <f>'2016_IIpa_Prognoos'!K6/'2016_Ipa_prognoos'!K6-1</f>
        <v>0</v>
      </c>
    </row>
    <row r="7" spans="1:11" ht="12.75">
      <c r="A7" s="15">
        <v>2</v>
      </c>
      <c r="B7" s="16"/>
      <c r="C7" s="76">
        <f>'2016_IIpa_Prognoos'!C7/'2016_Ipa_prognoos'!C7-1</f>
        <v>0.006172839506173089</v>
      </c>
      <c r="D7" s="77">
        <f>'2016_IIpa_Prognoos'!D7/'2016_Ipa_prognoos'!D7-1</f>
        <v>0</v>
      </c>
      <c r="E7" s="78">
        <f>'2016_IIpa_Prognoos'!E7/'2016_Ipa_prognoos'!E7-1</f>
        <v>0.004566210045662267</v>
      </c>
      <c r="F7" s="79">
        <f>'2016_IIpa_Prognoos'!F7/'2016_Ipa_prognoos'!F7-1</f>
        <v>0</v>
      </c>
      <c r="G7" s="77">
        <f>'2016_IIpa_Prognoos'!G7/'2016_Ipa_prognoos'!G7-1</f>
        <v>0</v>
      </c>
      <c r="H7" s="78">
        <f>'2016_IIpa_Prognoos'!H7/'2016_Ipa_prognoos'!H7-1</f>
        <v>0</v>
      </c>
      <c r="I7" s="79">
        <f>'2016_IIpa_Prognoos'!I7/'2016_Ipa_prognoos'!I7-1</f>
        <v>0</v>
      </c>
      <c r="J7" s="77">
        <f>'2016_IIpa_Prognoos'!J7/'2016_Ipa_prognoos'!J7-1</f>
        <v>0</v>
      </c>
      <c r="K7" s="78">
        <f>'2016_IIpa_Prognoos'!K7/'2016_Ipa_prognoos'!K7-1</f>
        <v>0</v>
      </c>
    </row>
    <row r="8" spans="1:11" ht="12.75">
      <c r="A8" s="15">
        <v>3</v>
      </c>
      <c r="B8" s="16"/>
      <c r="C8" s="76">
        <f>'2016_IIpa_Prognoos'!C8/'2016_Ipa_prognoos'!C8-1</f>
        <v>0</v>
      </c>
      <c r="D8" s="77">
        <f>'2016_IIpa_Prognoos'!D8/'2016_Ipa_prognoos'!D8-1</f>
        <v>0</v>
      </c>
      <c r="E8" s="78">
        <f>'2016_IIpa_Prognoos'!E8/'2016_Ipa_prognoos'!E8-1</f>
        <v>0</v>
      </c>
      <c r="F8" s="79">
        <f>'2016_IIpa_Prognoos'!F8/'2016_Ipa_prognoos'!F8-1</f>
        <v>0</v>
      </c>
      <c r="G8" s="77">
        <f>'2016_IIpa_Prognoos'!G8/'2016_Ipa_prognoos'!G8-1</f>
        <v>0</v>
      </c>
      <c r="H8" s="78">
        <f>'2016_IIpa_Prognoos'!H8/'2016_Ipa_prognoos'!H8-1</f>
        <v>0</v>
      </c>
      <c r="I8" s="79">
        <f>'2016_IIpa_Prognoos'!I8/'2016_Ipa_prognoos'!I8-1</f>
        <v>0</v>
      </c>
      <c r="J8" s="77">
        <f>'2016_IIpa_Prognoos'!J8/'2016_Ipa_prognoos'!J8-1</f>
        <v>0</v>
      </c>
      <c r="K8" s="78">
        <f>'2016_IIpa_Prognoos'!K8/'2016_Ipa_prognoos'!K8-1</f>
        <v>0</v>
      </c>
    </row>
    <row r="9" spans="1:11" ht="13.5" thickBot="1">
      <c r="A9" s="23">
        <v>4</v>
      </c>
      <c r="B9" s="24"/>
      <c r="C9" s="80">
        <f>'2016_IIpa_Prognoos'!C9/'2016_Ipa_prognoos'!C9-1</f>
        <v>0</v>
      </c>
      <c r="D9" s="81">
        <f>'2016_IIpa_Prognoos'!D9/'2016_Ipa_prognoos'!D9-1</f>
        <v>0</v>
      </c>
      <c r="E9" s="82">
        <f>'2016_IIpa_Prognoos'!E9/'2016_Ipa_prognoos'!E9-1</f>
        <v>0</v>
      </c>
      <c r="F9" s="83">
        <f>'2016_IIpa_Prognoos'!F9/'2016_Ipa_prognoos'!F9-1</f>
        <v>0</v>
      </c>
      <c r="G9" s="81">
        <f>'2016_IIpa_Prognoos'!G9/'2016_Ipa_prognoos'!G9-1</f>
        <v>0</v>
      </c>
      <c r="H9" s="82">
        <f>'2016_IIpa_Prognoos'!H9/'2016_Ipa_prognoos'!H9-1</f>
        <v>0</v>
      </c>
      <c r="I9" s="83">
        <f>'2016_IIpa_Prognoos'!I9/'2016_Ipa_prognoos'!I9-1</f>
        <v>0</v>
      </c>
      <c r="J9" s="81">
        <f>'2016_IIpa_Prognoos'!J9/'2016_Ipa_prognoos'!J9-1</f>
        <v>0</v>
      </c>
      <c r="K9" s="82">
        <f>'2016_IIpa_Prognoos'!K9/'2016_Ipa_prognoos'!K9-1</f>
        <v>0</v>
      </c>
    </row>
    <row r="10" spans="1:11" ht="12.75">
      <c r="A10" s="31"/>
      <c r="B10" s="32"/>
      <c r="C10" s="84"/>
      <c r="D10" s="84"/>
      <c r="E10" s="84"/>
      <c r="F10" s="84"/>
      <c r="G10" s="84"/>
      <c r="H10" s="84"/>
      <c r="I10" s="84"/>
      <c r="J10" s="84"/>
      <c r="K10" s="84"/>
    </row>
    <row r="11" spans="3:11" ht="12.75">
      <c r="C11" s="85"/>
      <c r="D11" s="85"/>
      <c r="E11" s="85"/>
      <c r="F11" s="85"/>
      <c r="G11" s="85"/>
      <c r="H11" s="85"/>
      <c r="I11" s="85"/>
      <c r="J11" s="85"/>
      <c r="K11" s="85"/>
    </row>
    <row r="12" spans="1:11" ht="12.75" customHeight="1" thickBot="1">
      <c r="A12" s="117" t="s">
        <v>0</v>
      </c>
      <c r="B12" s="118" t="s">
        <v>1</v>
      </c>
      <c r="C12" s="135" t="s">
        <v>11</v>
      </c>
      <c r="D12" s="135"/>
      <c r="E12" s="135"/>
      <c r="F12" s="85"/>
      <c r="G12" s="85"/>
      <c r="H12" s="85"/>
      <c r="I12" s="85"/>
      <c r="J12" s="85"/>
      <c r="K12" s="85"/>
    </row>
    <row r="13" spans="1:11" ht="39" customHeight="1" thickBot="1">
      <c r="A13" s="117"/>
      <c r="B13" s="118"/>
      <c r="C13" s="86" t="s">
        <v>6</v>
      </c>
      <c r="D13" s="87" t="s">
        <v>7</v>
      </c>
      <c r="E13" s="88" t="s">
        <v>8</v>
      </c>
      <c r="F13" s="85"/>
      <c r="G13" s="85"/>
      <c r="H13" s="85"/>
      <c r="I13" s="84"/>
      <c r="J13" s="84"/>
      <c r="K13" s="85"/>
    </row>
    <row r="14" spans="1:11" ht="12.75">
      <c r="A14" s="4" t="s">
        <v>10</v>
      </c>
      <c r="B14" s="8"/>
      <c r="C14" s="72">
        <f>'2016_IIpa_Prognoos'!C14/'2016_Ipa_prognoos'!C14-1</f>
        <v>0</v>
      </c>
      <c r="D14" s="73">
        <f>'2016_IIpa_Prognoos'!D14/'2016_Ipa_prognoos'!D14-1</f>
        <v>0</v>
      </c>
      <c r="E14" s="74">
        <f>'2016_IIpa_Prognoos'!E14/'2016_Ipa_prognoos'!E14-1</f>
        <v>0</v>
      </c>
      <c r="F14" s="85"/>
      <c r="G14" s="85"/>
      <c r="H14" s="85"/>
      <c r="I14" s="84"/>
      <c r="J14" s="84"/>
      <c r="K14" s="85"/>
    </row>
    <row r="15" spans="1:11" ht="12.75">
      <c r="A15" s="15">
        <v>1</v>
      </c>
      <c r="B15" s="16"/>
      <c r="C15" s="76">
        <f>'2016_IIpa_Prognoos'!C15/'2016_Ipa_prognoos'!C15-1</f>
        <v>0</v>
      </c>
      <c r="D15" s="77">
        <f>'2016_IIpa_Prognoos'!D15/'2016_Ipa_prognoos'!D15-1</f>
        <v>0</v>
      </c>
      <c r="E15" s="78">
        <f>'2016_IIpa_Prognoos'!E15/'2016_Ipa_prognoos'!E15-1</f>
        <v>0</v>
      </c>
      <c r="F15" s="85"/>
      <c r="G15" s="85"/>
      <c r="H15" s="85"/>
      <c r="I15" s="84"/>
      <c r="J15" s="84"/>
      <c r="K15" s="85"/>
    </row>
    <row r="16" spans="1:11" ht="12.75">
      <c r="A16" s="15">
        <v>2</v>
      </c>
      <c r="B16" s="16"/>
      <c r="C16" s="76">
        <f>'2016_IIpa_Prognoos'!C16/'2016_Ipa_prognoos'!C16-1</f>
        <v>-0.005704506560182621</v>
      </c>
      <c r="D16" s="77">
        <f>'2016_IIpa_Prognoos'!D16/'2016_Ipa_prognoos'!D16-1</f>
        <v>0</v>
      </c>
      <c r="E16" s="78">
        <f>'2016_IIpa_Prognoos'!E16/'2016_Ipa_prognoos'!E16-1</f>
        <v>-0.0036258158085569203</v>
      </c>
      <c r="F16" s="85"/>
      <c r="G16" s="85"/>
      <c r="H16" s="85"/>
      <c r="I16" s="84"/>
      <c r="J16" s="84"/>
      <c r="K16" s="85"/>
    </row>
    <row r="17" spans="1:11" ht="12.75">
      <c r="A17" s="15">
        <v>3</v>
      </c>
      <c r="B17" s="16"/>
      <c r="C17" s="76">
        <f>'2016_IIpa_Prognoos'!C17/'2016_Ipa_prognoos'!C17-1</f>
        <v>-0.006561679790026198</v>
      </c>
      <c r="D17" s="77">
        <f>'2016_IIpa_Prognoos'!D17/'2016_Ipa_prognoos'!D17-1</f>
        <v>0</v>
      </c>
      <c r="E17" s="78">
        <f>'2016_IIpa_Prognoos'!E17/'2016_Ipa_prognoos'!E17-1</f>
        <v>-0.003977724741447641</v>
      </c>
      <c r="F17" s="85"/>
      <c r="G17" s="85"/>
      <c r="H17" s="85"/>
      <c r="I17" s="84"/>
      <c r="J17" s="84"/>
      <c r="K17" s="85"/>
    </row>
    <row r="18" spans="1:11" ht="13.5" thickBot="1">
      <c r="A18" s="23">
        <v>4</v>
      </c>
      <c r="B18" s="24"/>
      <c r="C18" s="80">
        <f>'2016_IIpa_Prognoos'!C18/'2016_Ipa_prognoos'!C18-1</f>
        <v>0.013976240391334604</v>
      </c>
      <c r="D18" s="81">
        <f>'2016_IIpa_Prognoos'!D18/'2016_Ipa_prognoos'!D18-1</f>
        <v>0</v>
      </c>
      <c r="E18" s="82">
        <f>'2016_IIpa_Prognoos'!E18/'2016_Ipa_prognoos'!E18-1</f>
        <v>0.00836470096194053</v>
      </c>
      <c r="F18" s="85"/>
      <c r="G18" s="85"/>
      <c r="H18" s="85"/>
      <c r="I18" s="84"/>
      <c r="J18" s="84"/>
      <c r="K18" s="85"/>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20" sqref="G20"/>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20" t="s">
        <v>18</v>
      </c>
      <c r="B1" s="120"/>
      <c r="C1" s="120"/>
      <c r="D1" s="120"/>
      <c r="E1" s="120"/>
      <c r="F1" s="120"/>
      <c r="G1" s="120"/>
      <c r="H1" s="120"/>
      <c r="I1" s="120"/>
      <c r="J1" s="120"/>
      <c r="K1" s="120"/>
    </row>
    <row r="2" spans="1:11" ht="12.75" customHeight="1" thickBot="1">
      <c r="A2" s="117" t="s">
        <v>0</v>
      </c>
      <c r="B2" s="118" t="s">
        <v>1</v>
      </c>
      <c r="C2" s="119" t="s">
        <v>2</v>
      </c>
      <c r="D2" s="119"/>
      <c r="E2" s="119"/>
      <c r="F2" s="119"/>
      <c r="G2" s="119"/>
      <c r="H2" s="119"/>
      <c r="I2" s="119"/>
      <c r="J2" s="119"/>
      <c r="K2" s="119"/>
    </row>
    <row r="3" spans="1:11" ht="13.5" thickBot="1">
      <c r="A3" s="117"/>
      <c r="B3" s="118"/>
      <c r="C3" s="121" t="s">
        <v>3</v>
      </c>
      <c r="D3" s="121"/>
      <c r="E3" s="121"/>
      <c r="F3" s="121" t="s">
        <v>4</v>
      </c>
      <c r="G3" s="121"/>
      <c r="H3" s="121"/>
      <c r="I3" s="121" t="s">
        <v>5</v>
      </c>
      <c r="J3" s="121"/>
      <c r="K3" s="121"/>
    </row>
    <row r="4" spans="1:11" ht="39" customHeight="1" thickBot="1">
      <c r="A4" s="117"/>
      <c r="B4" s="118"/>
      <c r="C4" s="5" t="s">
        <v>6</v>
      </c>
      <c r="D4" s="6" t="s">
        <v>7</v>
      </c>
      <c r="E4" s="7" t="s">
        <v>8</v>
      </c>
      <c r="F4" s="5" t="s">
        <v>6</v>
      </c>
      <c r="G4" s="6" t="s">
        <v>9</v>
      </c>
      <c r="H4" s="7" t="s">
        <v>8</v>
      </c>
      <c r="I4" s="5" t="s">
        <v>6</v>
      </c>
      <c r="J4" s="6" t="s">
        <v>7</v>
      </c>
      <c r="K4" s="7" t="s">
        <v>8</v>
      </c>
    </row>
    <row r="5" spans="1:11" ht="12.75">
      <c r="A5" s="4" t="s">
        <v>10</v>
      </c>
      <c r="B5" s="8">
        <v>16</v>
      </c>
      <c r="C5" s="9">
        <v>6.2</v>
      </c>
      <c r="D5" s="10">
        <v>1.6</v>
      </c>
      <c r="E5" s="11">
        <f>SUM(C5:D5)</f>
        <v>7.800000000000001</v>
      </c>
      <c r="F5" s="12">
        <v>5.8</v>
      </c>
      <c r="G5" s="10">
        <v>1.3</v>
      </c>
      <c r="H5" s="11">
        <f>SUM(F5:G5)</f>
        <v>7.1</v>
      </c>
      <c r="I5" s="13"/>
      <c r="J5" s="14"/>
      <c r="K5" s="11"/>
    </row>
    <row r="6" spans="1:11" ht="12.75">
      <c r="A6" s="15">
        <v>1</v>
      </c>
      <c r="B6" s="16">
        <v>27</v>
      </c>
      <c r="C6" s="17">
        <v>5.5</v>
      </c>
      <c r="D6" s="18">
        <v>2</v>
      </c>
      <c r="E6" s="19">
        <f>SUM(C6:D6)</f>
        <v>7.5</v>
      </c>
      <c r="F6" s="20">
        <v>5</v>
      </c>
      <c r="G6" s="18">
        <v>1.4</v>
      </c>
      <c r="H6" s="19">
        <f>SUM(F6:G6)</f>
        <v>6.4</v>
      </c>
      <c r="I6" s="21"/>
      <c r="J6" s="22"/>
      <c r="K6" s="19"/>
    </row>
    <row r="7" spans="1:11" ht="12.75">
      <c r="A7" s="15">
        <v>2</v>
      </c>
      <c r="B7" s="16">
        <v>44</v>
      </c>
      <c r="C7" s="17">
        <v>4.5</v>
      </c>
      <c r="D7" s="18">
        <v>2.1</v>
      </c>
      <c r="E7" s="19">
        <f>SUM(C7:D7)</f>
        <v>6.6</v>
      </c>
      <c r="F7" s="20">
        <v>4</v>
      </c>
      <c r="G7" s="18">
        <v>1.6</v>
      </c>
      <c r="H7" s="19">
        <f>SUM(F7:G7)</f>
        <v>5.6</v>
      </c>
      <c r="I7" s="21"/>
      <c r="J7" s="22"/>
      <c r="K7" s="19"/>
    </row>
    <row r="8" spans="1:11" ht="12.75">
      <c r="A8" s="15">
        <v>3</v>
      </c>
      <c r="B8" s="16">
        <v>58</v>
      </c>
      <c r="C8" s="17">
        <v>4.3</v>
      </c>
      <c r="D8" s="18">
        <v>2.2</v>
      </c>
      <c r="E8" s="19">
        <f>SUM(C8:D8)</f>
        <v>6.5</v>
      </c>
      <c r="F8" s="20">
        <v>3.7</v>
      </c>
      <c r="G8" s="18">
        <v>1.5</v>
      </c>
      <c r="H8" s="19">
        <f>SUM(F8:G8)</f>
        <v>5.2</v>
      </c>
      <c r="I8" s="21"/>
      <c r="J8" s="22"/>
      <c r="K8" s="19"/>
    </row>
    <row r="9" spans="1:11" ht="13.5" thickBot="1">
      <c r="A9" s="23">
        <v>4</v>
      </c>
      <c r="B9" s="24">
        <v>70</v>
      </c>
      <c r="C9" s="25">
        <v>4</v>
      </c>
      <c r="D9" s="26">
        <v>2.4</v>
      </c>
      <c r="E9" s="27">
        <f>SUM(C9:D9)</f>
        <v>6.4</v>
      </c>
      <c r="F9" s="28">
        <v>3.4</v>
      </c>
      <c r="G9" s="26">
        <v>1.4</v>
      </c>
      <c r="H9" s="27">
        <f>SUM(F9:G9)</f>
        <v>4.8</v>
      </c>
      <c r="I9" s="29"/>
      <c r="J9" s="30"/>
      <c r="K9" s="27"/>
    </row>
    <row r="10" spans="1:11" ht="12.75">
      <c r="A10" s="31"/>
      <c r="B10" s="32"/>
      <c r="C10" s="32"/>
      <c r="D10" s="32"/>
      <c r="E10" s="32"/>
      <c r="F10" s="32"/>
      <c r="G10" s="32"/>
      <c r="H10" s="32"/>
      <c r="I10" s="32"/>
      <c r="J10" s="32"/>
      <c r="K10" s="32"/>
    </row>
    <row r="12" spans="1:5" ht="12.75" customHeight="1" thickBot="1">
      <c r="A12" s="117" t="s">
        <v>0</v>
      </c>
      <c r="B12" s="118" t="s">
        <v>1</v>
      </c>
      <c r="C12" s="119" t="s">
        <v>11</v>
      </c>
      <c r="D12" s="119"/>
      <c r="E12" s="119"/>
    </row>
    <row r="13" spans="1:10" ht="39" customHeight="1" thickBot="1">
      <c r="A13" s="117"/>
      <c r="B13" s="118"/>
      <c r="C13" s="2" t="s">
        <v>6</v>
      </c>
      <c r="D13" s="33" t="s">
        <v>7</v>
      </c>
      <c r="E13" s="3" t="s">
        <v>8</v>
      </c>
      <c r="I13" s="32"/>
      <c r="J13" s="32"/>
    </row>
    <row r="14" spans="1:10" ht="12.75">
      <c r="A14" s="4" t="s">
        <v>10</v>
      </c>
      <c r="B14" s="8">
        <v>16</v>
      </c>
      <c r="C14" s="9">
        <v>7.1</v>
      </c>
      <c r="D14" s="10">
        <v>3.2</v>
      </c>
      <c r="E14" s="11">
        <f>SUM(C14:D14)</f>
        <v>10.3</v>
      </c>
      <c r="I14" s="32"/>
      <c r="J14" s="32"/>
    </row>
    <row r="15" spans="1:10" ht="12.75">
      <c r="A15" s="15">
        <v>1</v>
      </c>
      <c r="B15" s="16">
        <v>27</v>
      </c>
      <c r="C15" s="17">
        <v>5.9</v>
      </c>
      <c r="D15" s="18">
        <v>3.1</v>
      </c>
      <c r="E15" s="19">
        <f>SUM(C15:D15)</f>
        <v>9</v>
      </c>
      <c r="I15" s="32"/>
      <c r="J15" s="32"/>
    </row>
    <row r="16" spans="1:10" ht="12.75">
      <c r="A16" s="15">
        <v>2</v>
      </c>
      <c r="B16" s="16">
        <v>44</v>
      </c>
      <c r="C16" s="17">
        <v>4.5</v>
      </c>
      <c r="D16" s="18">
        <v>3</v>
      </c>
      <c r="E16" s="19">
        <f>SUM(C16:D16)</f>
        <v>7.5</v>
      </c>
      <c r="I16" s="32"/>
      <c r="J16" s="32"/>
    </row>
    <row r="17" spans="1:10" ht="12.75">
      <c r="A17" s="15">
        <v>3</v>
      </c>
      <c r="B17" s="16">
        <v>58</v>
      </c>
      <c r="C17" s="17">
        <v>4.3</v>
      </c>
      <c r="D17" s="18">
        <v>3</v>
      </c>
      <c r="E17" s="19">
        <f>SUM(C17:D17)</f>
        <v>7.3</v>
      </c>
      <c r="I17" s="32"/>
      <c r="J17" s="32"/>
    </row>
    <row r="18" spans="1:10" ht="13.5" thickBot="1">
      <c r="A18" s="23">
        <v>4</v>
      </c>
      <c r="B18" s="24">
        <v>70</v>
      </c>
      <c r="C18" s="25">
        <v>4.3</v>
      </c>
      <c r="D18" s="26">
        <v>2.9</v>
      </c>
      <c r="E18" s="27">
        <f>SUM(C18:D18)</f>
        <v>7.199999999999999</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G15" sqref="G15"/>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20" t="s">
        <v>20</v>
      </c>
      <c r="B1" s="120"/>
      <c r="C1" s="120"/>
      <c r="D1" s="120"/>
      <c r="E1" s="120"/>
      <c r="F1" s="120"/>
      <c r="G1" s="120"/>
      <c r="H1" s="120"/>
      <c r="I1" s="120"/>
      <c r="J1" s="120"/>
      <c r="K1" s="120"/>
    </row>
    <row r="2" spans="1:11" ht="12.75" customHeight="1" thickBot="1">
      <c r="A2" s="117" t="s">
        <v>0</v>
      </c>
      <c r="B2" s="118" t="s">
        <v>1</v>
      </c>
      <c r="C2" s="119" t="s">
        <v>2</v>
      </c>
      <c r="D2" s="119"/>
      <c r="E2" s="119"/>
      <c r="F2" s="119"/>
      <c r="G2" s="119"/>
      <c r="H2" s="119"/>
      <c r="I2" s="119"/>
      <c r="J2" s="119"/>
      <c r="K2" s="119"/>
    </row>
    <row r="3" spans="1:11" ht="13.5" thickBot="1">
      <c r="A3" s="117"/>
      <c r="B3" s="118"/>
      <c r="C3" s="121" t="s">
        <v>3</v>
      </c>
      <c r="D3" s="121"/>
      <c r="E3" s="121"/>
      <c r="F3" s="121" t="s">
        <v>4</v>
      </c>
      <c r="G3" s="121"/>
      <c r="H3" s="121"/>
      <c r="I3" s="121" t="s">
        <v>5</v>
      </c>
      <c r="J3" s="121"/>
      <c r="K3" s="121"/>
    </row>
    <row r="4" spans="1:11" ht="39" customHeight="1" thickBot="1">
      <c r="A4" s="117"/>
      <c r="B4" s="118"/>
      <c r="C4" s="5" t="s">
        <v>6</v>
      </c>
      <c r="D4" s="6" t="s">
        <v>7</v>
      </c>
      <c r="E4" s="7" t="s">
        <v>8</v>
      </c>
      <c r="F4" s="5" t="s">
        <v>6</v>
      </c>
      <c r="G4" s="6" t="s">
        <v>9</v>
      </c>
      <c r="H4" s="7" t="s">
        <v>8</v>
      </c>
      <c r="I4" s="5" t="s">
        <v>6</v>
      </c>
      <c r="J4" s="6" t="s">
        <v>7</v>
      </c>
      <c r="K4" s="7" t="s">
        <v>8</v>
      </c>
    </row>
    <row r="5" spans="1:11" ht="12.75">
      <c r="A5" s="4" t="s">
        <v>10</v>
      </c>
      <c r="B5" s="34">
        <v>17.45</v>
      </c>
      <c r="C5" s="35">
        <v>10.59</v>
      </c>
      <c r="D5" s="37"/>
      <c r="E5" s="63">
        <v>10.59</v>
      </c>
      <c r="F5" s="36"/>
      <c r="G5" s="37"/>
      <c r="H5" s="63">
        <v>0</v>
      </c>
      <c r="I5" s="64"/>
      <c r="J5" s="65"/>
      <c r="K5" s="63">
        <v>0</v>
      </c>
    </row>
    <row r="6" spans="1:11" ht="12.75">
      <c r="A6" s="15">
        <v>1</v>
      </c>
      <c r="B6" s="38">
        <v>29.22</v>
      </c>
      <c r="C6" s="39">
        <v>6.18</v>
      </c>
      <c r="D6" s="41"/>
      <c r="E6" s="66">
        <v>6.18</v>
      </c>
      <c r="F6" s="40"/>
      <c r="G6" s="41"/>
      <c r="H6" s="66">
        <v>0</v>
      </c>
      <c r="I6" s="67"/>
      <c r="J6" s="68"/>
      <c r="K6" s="66">
        <v>0</v>
      </c>
    </row>
    <row r="7" spans="1:11" ht="12.75">
      <c r="A7" s="15">
        <v>2</v>
      </c>
      <c r="B7" s="38">
        <v>41.5</v>
      </c>
      <c r="C7" s="39">
        <v>6.6</v>
      </c>
      <c r="D7" s="41"/>
      <c r="E7" s="66">
        <v>6.6</v>
      </c>
      <c r="F7" s="40"/>
      <c r="G7" s="41"/>
      <c r="H7" s="66">
        <v>0</v>
      </c>
      <c r="I7" s="67"/>
      <c r="J7" s="68"/>
      <c r="K7" s="66">
        <v>0</v>
      </c>
    </row>
    <row r="8" spans="1:11" ht="12.75">
      <c r="A8" s="15">
        <v>3</v>
      </c>
      <c r="B8" s="38">
        <v>60.6</v>
      </c>
      <c r="C8" s="39">
        <v>5.94</v>
      </c>
      <c r="D8" s="41"/>
      <c r="E8" s="66">
        <v>5.94</v>
      </c>
      <c r="F8" s="40"/>
      <c r="G8" s="41"/>
      <c r="H8" s="66">
        <v>0</v>
      </c>
      <c r="I8" s="67"/>
      <c r="J8" s="68"/>
      <c r="K8" s="66">
        <v>0</v>
      </c>
    </row>
    <row r="9" spans="1:11" ht="13.5" thickBot="1">
      <c r="A9" s="23">
        <v>4</v>
      </c>
      <c r="B9" s="42">
        <v>90.1</v>
      </c>
      <c r="C9" s="43">
        <v>4.44</v>
      </c>
      <c r="D9" s="45"/>
      <c r="E9" s="69">
        <v>4.44</v>
      </c>
      <c r="F9" s="44"/>
      <c r="G9" s="45"/>
      <c r="H9" s="69">
        <v>0</v>
      </c>
      <c r="I9" s="70"/>
      <c r="J9" s="71"/>
      <c r="K9" s="69">
        <v>0</v>
      </c>
    </row>
    <row r="10" spans="1:11" ht="12.75">
      <c r="A10" s="31"/>
      <c r="B10" s="32"/>
      <c r="C10" s="32"/>
      <c r="D10" s="32"/>
      <c r="E10" s="32"/>
      <c r="F10" s="32"/>
      <c r="G10" s="32"/>
      <c r="H10" s="32"/>
      <c r="I10" s="32"/>
      <c r="J10" s="32"/>
      <c r="K10" s="32"/>
    </row>
    <row r="12" spans="1:5" ht="12.75" customHeight="1" thickBot="1">
      <c r="A12" s="117" t="s">
        <v>0</v>
      </c>
      <c r="B12" s="118" t="s">
        <v>1</v>
      </c>
      <c r="C12" s="119" t="s">
        <v>11</v>
      </c>
      <c r="D12" s="119"/>
      <c r="E12" s="119"/>
    </row>
    <row r="13" spans="1:10" ht="39" customHeight="1" thickBot="1">
      <c r="A13" s="117"/>
      <c r="B13" s="118"/>
      <c r="C13" s="2" t="s">
        <v>6</v>
      </c>
      <c r="D13" s="33" t="s">
        <v>7</v>
      </c>
      <c r="E13" s="3" t="s">
        <v>8</v>
      </c>
      <c r="I13" s="32"/>
      <c r="J13" s="32"/>
    </row>
    <row r="14" spans="1:10" ht="12.75">
      <c r="A14" s="4" t="s">
        <v>10</v>
      </c>
      <c r="B14" s="34">
        <v>15.54</v>
      </c>
      <c r="C14" s="35">
        <v>10.2</v>
      </c>
      <c r="D14" s="37"/>
      <c r="E14" s="63">
        <f>C14+D14</f>
        <v>10.2</v>
      </c>
      <c r="I14" s="32"/>
      <c r="J14" s="32"/>
    </row>
    <row r="15" spans="1:10" ht="12.75">
      <c r="A15" s="15">
        <v>1</v>
      </c>
      <c r="B15" s="38">
        <v>31.77</v>
      </c>
      <c r="C15" s="39">
        <v>7.69</v>
      </c>
      <c r="D15" s="41"/>
      <c r="E15" s="66">
        <f>C15+D15</f>
        <v>7.69</v>
      </c>
      <c r="I15" s="32"/>
      <c r="J15" s="32"/>
    </row>
    <row r="16" spans="1:10" ht="12.75">
      <c r="A16" s="15">
        <v>2</v>
      </c>
      <c r="B16" s="38">
        <v>45.24</v>
      </c>
      <c r="C16" s="39">
        <v>6.53</v>
      </c>
      <c r="D16" s="41"/>
      <c r="E16" s="66">
        <f>C16+D16</f>
        <v>6.53</v>
      </c>
      <c r="I16" s="32"/>
      <c r="J16" s="32"/>
    </row>
    <row r="17" spans="1:10" ht="12.75">
      <c r="A17" s="15">
        <v>3</v>
      </c>
      <c r="B17" s="38">
        <v>65.94</v>
      </c>
      <c r="C17" s="39">
        <v>5.84</v>
      </c>
      <c r="D17" s="41"/>
      <c r="E17" s="66">
        <f>C17+D17</f>
        <v>5.84</v>
      </c>
      <c r="I17" s="32"/>
      <c r="J17" s="32"/>
    </row>
    <row r="18" spans="1:10" ht="13.5" thickBot="1">
      <c r="A18" s="23">
        <v>4</v>
      </c>
      <c r="B18" s="42">
        <v>95.72</v>
      </c>
      <c r="C18" s="43">
        <v>5.21</v>
      </c>
      <c r="D18" s="45"/>
      <c r="E18" s="69">
        <f>C18+D18</f>
        <v>5.21</v>
      </c>
      <c r="I18" s="32"/>
      <c r="J18" s="32"/>
    </row>
    <row r="20" spans="1:4" ht="12.75">
      <c r="A20" s="46" t="s">
        <v>71</v>
      </c>
      <c r="B20" s="46"/>
      <c r="C20" s="46"/>
      <c r="D20" s="46"/>
    </row>
    <row r="21" spans="1:4" ht="12.75">
      <c r="A21" s="46"/>
      <c r="B21" s="46"/>
      <c r="C21" s="46"/>
      <c r="D21" s="46"/>
    </row>
    <row r="22" spans="1:4" ht="12.75">
      <c r="A22" s="46" t="s">
        <v>30</v>
      </c>
      <c r="B22" s="46"/>
      <c r="C22" s="46"/>
      <c r="D22" s="46"/>
    </row>
    <row r="23" spans="1:4" ht="12.75">
      <c r="A23" s="46" t="s">
        <v>31</v>
      </c>
      <c r="B23" s="46"/>
      <c r="C23" s="46"/>
      <c r="D23" s="46"/>
    </row>
    <row r="24" spans="1:4" ht="12.75">
      <c r="A24" s="46" t="s">
        <v>32</v>
      </c>
      <c r="B24" s="46"/>
      <c r="C24" s="46"/>
      <c r="D24" s="46"/>
    </row>
    <row r="25" spans="1:4" ht="12.75">
      <c r="A25" s="46" t="s">
        <v>33</v>
      </c>
      <c r="B25" s="46"/>
      <c r="C25" s="46"/>
      <c r="D25" s="46"/>
    </row>
    <row r="26" spans="1:4" ht="12.75">
      <c r="A26" s="112" t="s">
        <v>21</v>
      </c>
      <c r="B26" s="46"/>
      <c r="C26" s="46"/>
      <c r="D26" s="46"/>
    </row>
    <row r="27" spans="1:4" ht="12.75">
      <c r="A27" s="112" t="s">
        <v>34</v>
      </c>
      <c r="B27" s="46"/>
      <c r="C27" s="46"/>
      <c r="D27" s="46"/>
    </row>
    <row r="28" spans="1:4" ht="12.75">
      <c r="A28" s="112" t="s">
        <v>35</v>
      </c>
      <c r="B28" s="46"/>
      <c r="C28" s="46"/>
      <c r="D28" s="46"/>
    </row>
    <row r="29" spans="1:4" ht="12.75">
      <c r="A29" s="46" t="s">
        <v>36</v>
      </c>
      <c r="B29" s="46"/>
      <c r="C29" s="46"/>
      <c r="D29" s="46"/>
    </row>
    <row r="30" spans="1:4" ht="12.75">
      <c r="A30" s="1" t="s">
        <v>37</v>
      </c>
      <c r="B30" s="46"/>
      <c r="C30" s="46"/>
      <c r="D30" s="46"/>
    </row>
    <row r="31" ht="12.75">
      <c r="A31" s="46" t="s">
        <v>38</v>
      </c>
    </row>
    <row r="32" ht="12.75">
      <c r="A32" s="46" t="s">
        <v>39</v>
      </c>
    </row>
    <row r="33" ht="12.75">
      <c r="A33" s="46" t="s">
        <v>19</v>
      </c>
    </row>
    <row r="35" ht="12.75">
      <c r="A35" s="1" t="s">
        <v>40</v>
      </c>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D9" sqref="D9"/>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20" t="s">
        <v>18</v>
      </c>
      <c r="B1" s="120"/>
      <c r="C1" s="120"/>
      <c r="D1" s="120"/>
      <c r="E1" s="120"/>
      <c r="F1" s="120"/>
      <c r="G1" s="120"/>
      <c r="H1" s="120"/>
      <c r="I1" s="120"/>
      <c r="J1" s="120"/>
      <c r="K1" s="120"/>
    </row>
    <row r="2" spans="1:11" ht="12.75" customHeight="1" thickBot="1">
      <c r="A2" s="117" t="s">
        <v>0</v>
      </c>
      <c r="B2" s="118" t="s">
        <v>1</v>
      </c>
      <c r="C2" s="119" t="s">
        <v>2</v>
      </c>
      <c r="D2" s="119"/>
      <c r="E2" s="119"/>
      <c r="F2" s="119"/>
      <c r="G2" s="119"/>
      <c r="H2" s="119"/>
      <c r="I2" s="119"/>
      <c r="J2" s="119"/>
      <c r="K2" s="119"/>
    </row>
    <row r="3" spans="1:11" ht="13.5" thickBot="1">
      <c r="A3" s="117"/>
      <c r="B3" s="118"/>
      <c r="C3" s="121" t="s">
        <v>3</v>
      </c>
      <c r="D3" s="121"/>
      <c r="E3" s="121"/>
      <c r="F3" s="121" t="s">
        <v>4</v>
      </c>
      <c r="G3" s="121"/>
      <c r="H3" s="121"/>
      <c r="I3" s="121" t="s">
        <v>5</v>
      </c>
      <c r="J3" s="121"/>
      <c r="K3" s="121"/>
    </row>
    <row r="4" spans="1:11" ht="39" customHeight="1" thickBot="1">
      <c r="A4" s="117"/>
      <c r="B4" s="118"/>
      <c r="C4" s="5" t="s">
        <v>6</v>
      </c>
      <c r="D4" s="6" t="s">
        <v>7</v>
      </c>
      <c r="E4" s="7" t="s">
        <v>8</v>
      </c>
      <c r="F4" s="5" t="s">
        <v>6</v>
      </c>
      <c r="G4" s="6" t="s">
        <v>9</v>
      </c>
      <c r="H4" s="7" t="s">
        <v>8</v>
      </c>
      <c r="I4" s="5" t="s">
        <v>6</v>
      </c>
      <c r="J4" s="6" t="s">
        <v>7</v>
      </c>
      <c r="K4" s="7" t="s">
        <v>8</v>
      </c>
    </row>
    <row r="5" spans="1:11" ht="12.75">
      <c r="A5" s="4" t="s">
        <v>10</v>
      </c>
      <c r="B5" s="8">
        <v>17</v>
      </c>
      <c r="C5" s="9">
        <v>6.76</v>
      </c>
      <c r="D5" s="10">
        <v>2</v>
      </c>
      <c r="E5" s="11">
        <v>8.76</v>
      </c>
      <c r="F5" s="12">
        <v>5.2</v>
      </c>
      <c r="G5" s="10">
        <v>1.7000000000000002</v>
      </c>
      <c r="H5" s="11">
        <v>6.9</v>
      </c>
      <c r="I5" s="13">
        <v>2.1</v>
      </c>
      <c r="J5" s="14">
        <v>1.5</v>
      </c>
      <c r="K5" s="11">
        <v>3.6</v>
      </c>
    </row>
    <row r="6" spans="1:11" ht="12.75">
      <c r="A6" s="15">
        <v>1</v>
      </c>
      <c r="B6" s="16">
        <v>25</v>
      </c>
      <c r="C6" s="17">
        <v>6.2</v>
      </c>
      <c r="D6" s="18">
        <v>2</v>
      </c>
      <c r="E6" s="19">
        <v>8.2</v>
      </c>
      <c r="F6" s="20">
        <v>5</v>
      </c>
      <c r="G6" s="18">
        <v>1.7000000000000002</v>
      </c>
      <c r="H6" s="19">
        <v>6.7</v>
      </c>
      <c r="I6" s="21">
        <v>2</v>
      </c>
      <c r="J6" s="22">
        <v>1.5</v>
      </c>
      <c r="K6" s="19">
        <v>3.5</v>
      </c>
    </row>
    <row r="7" spans="1:11" ht="12.75">
      <c r="A7" s="15">
        <v>2</v>
      </c>
      <c r="B7" s="16">
        <v>40</v>
      </c>
      <c r="C7" s="17">
        <v>5.2</v>
      </c>
      <c r="D7" s="18">
        <v>1.7000000000000002</v>
      </c>
      <c r="E7" s="19">
        <v>6.8</v>
      </c>
      <c r="F7" s="20">
        <v>3.7</v>
      </c>
      <c r="G7" s="18">
        <v>1.5</v>
      </c>
      <c r="H7" s="19">
        <v>5.2</v>
      </c>
      <c r="I7" s="21">
        <v>1.8</v>
      </c>
      <c r="J7" s="22">
        <v>1.5</v>
      </c>
      <c r="K7" s="19">
        <v>3.3</v>
      </c>
    </row>
    <row r="8" spans="1:11" ht="12.75">
      <c r="A8" s="15">
        <v>3</v>
      </c>
      <c r="B8" s="16">
        <v>55</v>
      </c>
      <c r="C8" s="17">
        <v>5.2</v>
      </c>
      <c r="D8" s="18">
        <v>1.7000000000000002</v>
      </c>
      <c r="E8" s="19">
        <v>6.9</v>
      </c>
      <c r="F8" s="20">
        <v>3.3</v>
      </c>
      <c r="G8" s="18">
        <v>1.5</v>
      </c>
      <c r="H8" s="19">
        <v>4.8</v>
      </c>
      <c r="I8" s="21">
        <v>1.8</v>
      </c>
      <c r="J8" s="22">
        <v>1.2</v>
      </c>
      <c r="K8" s="19">
        <v>3</v>
      </c>
    </row>
    <row r="9" spans="1:11" ht="13.5" thickBot="1">
      <c r="A9" s="23">
        <v>4</v>
      </c>
      <c r="B9" s="24">
        <v>60</v>
      </c>
      <c r="C9" s="25">
        <v>5.3</v>
      </c>
      <c r="D9" s="26">
        <v>1.7000000000000002</v>
      </c>
      <c r="E9" s="27">
        <v>7</v>
      </c>
      <c r="F9" s="28">
        <v>1.4</v>
      </c>
      <c r="G9" s="26">
        <v>1.5</v>
      </c>
      <c r="H9" s="27">
        <v>2.9</v>
      </c>
      <c r="I9" s="29">
        <v>1.8</v>
      </c>
      <c r="J9" s="30">
        <v>1.2</v>
      </c>
      <c r="K9" s="27">
        <v>3</v>
      </c>
    </row>
    <row r="10" spans="1:11" ht="12.75">
      <c r="A10" s="31"/>
      <c r="B10" s="32"/>
      <c r="C10" s="32"/>
      <c r="D10" s="32"/>
      <c r="E10" s="32"/>
      <c r="F10" s="32"/>
      <c r="G10" s="32"/>
      <c r="H10" s="32"/>
      <c r="I10" s="32"/>
      <c r="J10" s="32"/>
      <c r="K10" s="32"/>
    </row>
    <row r="12" spans="1:5" ht="12.75" customHeight="1" thickBot="1">
      <c r="A12" s="117" t="s">
        <v>0</v>
      </c>
      <c r="B12" s="118" t="s">
        <v>1</v>
      </c>
      <c r="C12" s="119" t="s">
        <v>11</v>
      </c>
      <c r="D12" s="119"/>
      <c r="E12" s="119"/>
    </row>
    <row r="13" spans="1:10" ht="39" customHeight="1" thickBot="1">
      <c r="A13" s="117"/>
      <c r="B13" s="118"/>
      <c r="C13" s="2" t="s">
        <v>6</v>
      </c>
      <c r="D13" s="33" t="s">
        <v>7</v>
      </c>
      <c r="E13" s="3" t="s">
        <v>8</v>
      </c>
      <c r="I13" s="32"/>
      <c r="J13" s="32"/>
    </row>
    <row r="14" spans="1:10" ht="12.75">
      <c r="A14" s="4" t="s">
        <v>10</v>
      </c>
      <c r="B14" s="8">
        <v>20</v>
      </c>
      <c r="C14" s="9">
        <v>7.3</v>
      </c>
      <c r="D14" s="10">
        <v>4.2</v>
      </c>
      <c r="E14" s="11">
        <v>11.5</v>
      </c>
      <c r="I14" s="32"/>
      <c r="J14" s="32"/>
    </row>
    <row r="15" spans="1:10" ht="12.75">
      <c r="A15" s="15">
        <v>1</v>
      </c>
      <c r="B15" s="16">
        <v>30</v>
      </c>
      <c r="C15" s="17">
        <v>6.4</v>
      </c>
      <c r="D15" s="18">
        <v>3.8</v>
      </c>
      <c r="E15" s="19">
        <v>10.1</v>
      </c>
      <c r="I15" s="32"/>
      <c r="J15" s="32"/>
    </row>
    <row r="16" spans="1:10" ht="12.75">
      <c r="A16" s="15">
        <v>2</v>
      </c>
      <c r="B16" s="16">
        <v>42</v>
      </c>
      <c r="C16" s="17">
        <v>6.4</v>
      </c>
      <c r="D16" s="18">
        <v>3.7</v>
      </c>
      <c r="E16" s="19">
        <v>10.100000000000001</v>
      </c>
      <c r="I16" s="32"/>
      <c r="J16" s="32"/>
    </row>
    <row r="17" spans="1:10" ht="12.75">
      <c r="A17" s="15">
        <v>3</v>
      </c>
      <c r="B17" s="16">
        <v>63</v>
      </c>
      <c r="C17" s="17">
        <v>5</v>
      </c>
      <c r="D17" s="18">
        <v>3.6</v>
      </c>
      <c r="E17" s="19">
        <v>8.6</v>
      </c>
      <c r="I17" s="32"/>
      <c r="J17" s="32"/>
    </row>
    <row r="18" spans="1:10" ht="13.5" thickBot="1">
      <c r="A18" s="23">
        <v>4</v>
      </c>
      <c r="B18" s="24">
        <v>72</v>
      </c>
      <c r="C18" s="25">
        <v>5</v>
      </c>
      <c r="D18" s="26">
        <v>3.5</v>
      </c>
      <c r="E18" s="27">
        <v>8.4</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Kaspar</dc:creator>
  <cp:keywords/>
  <dc:description/>
  <cp:lastModifiedBy>TLV</cp:lastModifiedBy>
  <dcterms:created xsi:type="dcterms:W3CDTF">2013-12-09T11:33:48Z</dcterms:created>
  <dcterms:modified xsi:type="dcterms:W3CDTF">2016-08-10T07:42:25Z</dcterms:modified>
  <cp:category/>
  <cp:version/>
  <cp:contentType/>
  <cp:contentStatus/>
</cp:coreProperties>
</file>