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<sst xmlns="http://schemas.openxmlformats.org/spreadsheetml/2006/main" count="55" uniqueCount="52">
  <si>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Jrk. Nr</t>
  </si>
  <si>
    <t>Kululiik</t>
  </si>
  <si>
    <t>Tasutud</t>
  </si>
  <si>
    <t>Tasumata</t>
  </si>
  <si>
    <t>Valmimise aeg</t>
  </si>
  <si>
    <t>Teostaja</t>
  </si>
  <si>
    <t>Kommentaarid</t>
  </si>
  <si>
    <t>KOKKU</t>
  </si>
  <si>
    <t>Raudteejaama projektis</t>
  </si>
  <si>
    <t>Tabel 1</t>
  </si>
  <si>
    <t>Fuajee restaureerimine</t>
  </si>
  <si>
    <t>Aknad</t>
  </si>
  <si>
    <t>Voodrilaud</t>
  </si>
  <si>
    <t>Tunneli projektlahendused ja joonised</t>
  </si>
  <si>
    <t>Betooni tööd(tunnel põrandad)</t>
  </si>
  <si>
    <t>Kipsdekoori resaureerimine</t>
  </si>
  <si>
    <t>Kaugküttega liitumine</t>
  </si>
  <si>
    <t>Lammutustööd</t>
  </si>
  <si>
    <t>Keskmise torni krohvimine</t>
  </si>
  <si>
    <t>Puitdetailid  aknapiirded</t>
  </si>
  <si>
    <t>Betooni tööd(keldri seinte allavalu)</t>
  </si>
  <si>
    <t>Varikatus</t>
  </si>
  <si>
    <t>neto</t>
  </si>
  <si>
    <t>Sisemiste puitehisdetailide restaureerimine</t>
  </si>
  <si>
    <t>VAKSALI 6 (olemas oleva hoone ehitustööd)</t>
  </si>
  <si>
    <t>Elektriga liitumine</t>
  </si>
  <si>
    <t>Maa erastamine</t>
  </si>
  <si>
    <t>Projekteerimiskulud</t>
  </si>
  <si>
    <t>ehitusjärelvalve</t>
  </si>
  <si>
    <t>Geoloogilised uuringud</t>
  </si>
  <si>
    <t>Projekteerimiskulud (+ arh. Konkurs)</t>
  </si>
  <si>
    <t>valve</t>
  </si>
  <si>
    <t>LIITUMISTASUD</t>
  </si>
  <si>
    <t>VAKSALI 6 MAA ERASTAMINE</t>
  </si>
  <si>
    <t>VAKSALI 6 JUURDEEHITUSEGA SEOTUD KULUTUSED</t>
  </si>
  <si>
    <t>koristus ja hoolduskulud</t>
  </si>
  <si>
    <t>projekti juhtimine</t>
  </si>
  <si>
    <t>riigilõivud</t>
  </si>
  <si>
    <t>ajutise elektri ehitustööd</t>
  </si>
  <si>
    <t>õigusabi kulud (esinduskohtus seoses põlenguga)</t>
  </si>
  <si>
    <t>väistrassid</t>
  </si>
  <si>
    <t>parkla</t>
  </si>
  <si>
    <t>Tugimüür</t>
  </si>
  <si>
    <t>Keskmise torni puitosade restaureerimine</t>
  </si>
  <si>
    <t>Katus(valtsplekk)</t>
  </si>
  <si>
    <t>Ehitustööd(vundamendid,välisfassaad,katusekonstruktsioonid, korstnad, ehitustehnika rent, jne)</t>
  </si>
  <si>
    <t>Peasissekäigu varikatuse restaureerimine</t>
  </si>
  <si>
    <t>Ehituskulud (välistrassid, vundament ja )</t>
  </si>
  <si>
    <t>Raudteejaama muuseumi ekspositsiooni plaani väljatöötamine  - omafinatseering</t>
  </si>
  <si>
    <t>konserveerimine</t>
  </si>
  <si>
    <t>Ehituse kõrvalkulu</t>
  </si>
  <si>
    <t>Ehitustööde kulu suurus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</si>
</sst>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d\.\ mmmm\ yyyy&quot;. a.&quot;;@"/>
    <numFmt numFmtId="165" formatCode="#,##0\ &quot;kr&quot;"/>
  </numFmts>
  <fonts count="26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3" applyNumberFormat="0" applyAlignment="0" applyProtection="0"/>
    <xf numFmtId="0" fontId="1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9" applyNumberFormat="0" applyAlignment="0" applyProtection="0"/>
  </cellStyleXfs>
  <cellXfs count="66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5" fillId="0" borderId="12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/>
    </xf>
    <xf numFmtId="3" fontId="4" fillId="24" borderId="17" xfId="0" applyNumberFormat="1" applyFont="1" applyFill="1" applyBorder="1" applyAlignment="1">
      <alignment horizontal="center"/>
    </xf>
    <xf numFmtId="3" fontId="6" fillId="24" borderId="17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4" fillId="24" borderId="0" xfId="0" applyFont="1" applyFill="1" applyAlignment="1">
      <alignment/>
    </xf>
    <xf numFmtId="3" fontId="0" fillId="0" borderId="21" xfId="0" applyNumberFormat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24" borderId="14" xfId="0" applyFill="1" applyBorder="1" applyAlignment="1">
      <alignment/>
    </xf>
    <xf numFmtId="0" fontId="8" fillId="24" borderId="14" xfId="0" applyFont="1" applyFill="1" applyBorder="1" applyAlignment="1">
      <alignment/>
    </xf>
    <xf numFmtId="165" fontId="0" fillId="0" borderId="14" xfId="0" applyNumberForma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left" wrapText="1"/>
    </xf>
    <xf numFmtId="0" fontId="4" fillId="24" borderId="2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14" xfId="0" applyNumberFormat="1" applyBorder="1" applyAlignment="1">
      <alignment horizontal="center" wrapText="1"/>
    </xf>
    <xf numFmtId="165" fontId="0" fillId="0" borderId="14" xfId="0" applyNumberForma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wrapText="1"/>
    </xf>
    <xf numFmtId="165" fontId="0" fillId="0" borderId="19" xfId="0" applyNumberFormat="1" applyFon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wrapText="1"/>
    </xf>
    <xf numFmtId="165" fontId="4" fillId="24" borderId="26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5" fontId="0" fillId="0" borderId="23" xfId="0" applyNumberFormat="1" applyFont="1" applyBorder="1" applyAlignment="1">
      <alignment horizontal="center" wrapText="1"/>
    </xf>
    <xf numFmtId="6" fontId="0" fillId="0" borderId="23" xfId="0" applyNumberFormat="1" applyBorder="1" applyAlignment="1">
      <alignment horizontal="center" wrapText="1"/>
    </xf>
    <xf numFmtId="0" fontId="0" fillId="24" borderId="14" xfId="0" applyFill="1" applyBorder="1" applyAlignment="1">
      <alignment horizontal="center" wrapText="1"/>
    </xf>
    <xf numFmtId="165" fontId="4" fillId="24" borderId="23" xfId="0" applyNumberFormat="1" applyFont="1" applyFill="1" applyBorder="1" applyAlignment="1">
      <alignment horizontal="center" wrapText="1"/>
    </xf>
    <xf numFmtId="6" fontId="4" fillId="24" borderId="14" xfId="0" applyNumberFormat="1" applyFont="1" applyFill="1" applyBorder="1" applyAlignment="1">
      <alignment horizontal="center" wrapText="1"/>
    </xf>
    <xf numFmtId="6" fontId="4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3" fontId="0" fillId="0" borderId="23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wrapText="1"/>
    </xf>
    <xf numFmtId="165" fontId="4" fillId="24" borderId="14" xfId="0" applyNumberFormat="1" applyFont="1" applyFill="1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165" fontId="0" fillId="25" borderId="14" xfId="0" applyNumberFormat="1" applyFont="1" applyFill="1" applyBorder="1" applyAlignment="1">
      <alignment horizontal="center" wrapText="1"/>
    </xf>
    <xf numFmtId="165" fontId="0" fillId="25" borderId="14" xfId="0" applyNumberFormat="1" applyFont="1" applyFill="1" applyBorder="1" applyAlignment="1">
      <alignment horizont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0">
      <selection activeCell="C61" sqref="C61"/>
    </sheetView>
  </sheetViews>
  <sheetFormatPr defaultColWidth="9.140625" defaultRowHeight="12.75"/>
  <cols>
    <col min="2" max="2" width="79.57421875" style="0" customWidth="1"/>
    <col min="3" max="3" width="12.28125" style="44" customWidth="1"/>
    <col min="4" max="4" width="17.140625" style="44" customWidth="1"/>
    <col min="5" max="5" width="12.57421875" style="0" customWidth="1"/>
    <col min="7" max="7" width="33.57421875" style="0" customWidth="1"/>
    <col min="8" max="8" width="28.28125" style="0" customWidth="1"/>
    <col min="9" max="9" width="28.57421875" style="0" customWidth="1"/>
  </cols>
  <sheetData>
    <row r="1" spans="1:4" ht="18">
      <c r="A1" s="1" t="s">
        <v>9</v>
      </c>
      <c r="B1" s="2"/>
      <c r="C1" s="40"/>
      <c r="D1" s="40"/>
    </row>
    <row r="2" spans="1:4" ht="13.5" thickBot="1">
      <c r="A2" s="2" t="s">
        <v>8</v>
      </c>
      <c r="B2" s="2"/>
      <c r="C2" s="41" t="s">
        <v>22</v>
      </c>
      <c r="D2" s="41"/>
    </row>
    <row r="3" spans="1:9" ht="26.25" thickBot="1">
      <c r="A3" s="3" t="s">
        <v>0</v>
      </c>
      <c r="B3" s="25" t="s">
        <v>1</v>
      </c>
      <c r="C3" s="42" t="s">
        <v>51</v>
      </c>
      <c r="D3" s="42" t="s">
        <v>50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1:4" ht="13.5" thickBot="1">
      <c r="A4" s="23" t="s">
        <v>24</v>
      </c>
      <c r="B4" s="26"/>
      <c r="C4" s="43"/>
      <c r="D4" s="43"/>
    </row>
    <row r="5" spans="1:9" ht="13.5" thickBot="1">
      <c r="A5" s="37">
        <v>1</v>
      </c>
      <c r="B5" s="33" t="s">
        <v>27</v>
      </c>
      <c r="C5" s="43"/>
      <c r="D5" s="45">
        <v>635000</v>
      </c>
      <c r="E5" s="24"/>
      <c r="F5" s="5"/>
      <c r="G5" s="6"/>
      <c r="H5" s="4"/>
      <c r="I5" s="7"/>
    </row>
    <row r="6" spans="1:9" ht="13.5" customHeight="1" thickBot="1">
      <c r="A6" s="37">
        <f aca="true" t="shared" si="0" ref="A6:A11">A5+1</f>
        <v>2</v>
      </c>
      <c r="B6" s="33" t="s">
        <v>48</v>
      </c>
      <c r="C6" s="43"/>
      <c r="D6" s="45">
        <v>55000</v>
      </c>
      <c r="E6" s="59"/>
      <c r="F6" s="9"/>
      <c r="G6" s="6"/>
      <c r="H6" s="4"/>
      <c r="I6" s="10"/>
    </row>
    <row r="7" spans="1:9" ht="13.5" thickBot="1">
      <c r="A7" s="37">
        <f t="shared" si="0"/>
        <v>3</v>
      </c>
      <c r="B7" s="34" t="s">
        <v>17</v>
      </c>
      <c r="C7" s="32">
        <f>1329442+200000</f>
        <v>1529442</v>
      </c>
      <c r="D7" s="46"/>
      <c r="E7" s="59"/>
      <c r="F7" s="9"/>
      <c r="G7" s="6"/>
      <c r="H7" s="4"/>
      <c r="I7" s="10"/>
    </row>
    <row r="8" spans="1:9" ht="13.5" thickBot="1">
      <c r="A8" s="37">
        <f t="shared" si="0"/>
        <v>4</v>
      </c>
      <c r="B8" s="35" t="s">
        <v>44</v>
      </c>
      <c r="C8" s="47">
        <v>850533</v>
      </c>
      <c r="D8" s="47"/>
      <c r="E8" s="59"/>
      <c r="F8" s="9"/>
      <c r="G8" s="6"/>
      <c r="H8" s="4"/>
      <c r="I8" s="10"/>
    </row>
    <row r="9" spans="1:9" ht="12.75">
      <c r="A9" s="37">
        <f t="shared" si="0"/>
        <v>5</v>
      </c>
      <c r="B9" s="36" t="s">
        <v>10</v>
      </c>
      <c r="C9" s="47">
        <f>280887.8+50000</f>
        <v>330887.8</v>
      </c>
      <c r="D9" s="47"/>
      <c r="E9" s="59"/>
      <c r="F9" s="9"/>
      <c r="G9" s="6"/>
      <c r="H9" s="4"/>
      <c r="I9" s="10"/>
    </row>
    <row r="10" spans="1:9" ht="12.75">
      <c r="A10" s="37">
        <f t="shared" si="0"/>
        <v>6</v>
      </c>
      <c r="B10" s="36" t="s">
        <v>11</v>
      </c>
      <c r="C10" s="47">
        <v>673080</v>
      </c>
      <c r="D10" s="47"/>
      <c r="E10" s="59"/>
      <c r="F10" s="9"/>
      <c r="G10" s="12"/>
      <c r="H10" s="11"/>
      <c r="I10" s="10"/>
    </row>
    <row r="11" spans="1:9" ht="12.75">
      <c r="A11" s="37">
        <f t="shared" si="0"/>
        <v>7</v>
      </c>
      <c r="B11" s="36" t="s">
        <v>12</v>
      </c>
      <c r="C11" s="47">
        <f>193051+50000</f>
        <v>243051</v>
      </c>
      <c r="D11" s="47"/>
      <c r="E11" s="59"/>
      <c r="F11" s="9"/>
      <c r="G11" s="12"/>
      <c r="H11" s="11"/>
      <c r="I11" s="22"/>
    </row>
    <row r="12" spans="1:9" ht="12.75">
      <c r="A12" s="37">
        <v>8</v>
      </c>
      <c r="B12" s="36" t="s">
        <v>19</v>
      </c>
      <c r="C12" s="47">
        <v>666658</v>
      </c>
      <c r="D12" s="47"/>
      <c r="E12" s="59"/>
      <c r="F12" s="9"/>
      <c r="G12" s="12"/>
      <c r="H12" s="11"/>
      <c r="I12" s="11"/>
    </row>
    <row r="13" spans="1:9" ht="12.75">
      <c r="A13" s="38">
        <f>A12+1</f>
        <v>9</v>
      </c>
      <c r="B13" s="36" t="s">
        <v>21</v>
      </c>
      <c r="C13" s="47">
        <v>1053000</v>
      </c>
      <c r="D13" s="47"/>
      <c r="E13" s="59"/>
      <c r="F13" s="9"/>
      <c r="G13" s="12"/>
      <c r="H13" s="11"/>
      <c r="I13" s="11"/>
    </row>
    <row r="14" spans="1:9" ht="12.75">
      <c r="A14" s="38">
        <f>A13+1</f>
        <v>10</v>
      </c>
      <c r="B14" s="36" t="s">
        <v>13</v>
      </c>
      <c r="C14" s="47"/>
      <c r="D14" s="47">
        <v>146200</v>
      </c>
      <c r="E14" s="59"/>
      <c r="F14" s="9"/>
      <c r="G14" s="12"/>
      <c r="H14" s="11"/>
      <c r="I14" s="11"/>
    </row>
    <row r="15" spans="1:9" ht="12.75">
      <c r="A15" s="38">
        <f>A14+1</f>
        <v>11</v>
      </c>
      <c r="B15" s="36" t="s">
        <v>45</v>
      </c>
      <c r="C15" s="47">
        <v>4464788</v>
      </c>
      <c r="D15" s="47"/>
      <c r="E15" s="60"/>
      <c r="F15" s="19"/>
      <c r="G15" s="20"/>
      <c r="H15" s="18"/>
      <c r="I15" s="18"/>
    </row>
    <row r="16" spans="1:9" ht="12.75">
      <c r="A16" s="38">
        <f aca="true" t="shared" si="1" ref="A16:A35">A15+1</f>
        <v>12</v>
      </c>
      <c r="B16" s="11" t="s">
        <v>14</v>
      </c>
      <c r="C16" s="47">
        <v>2672317</v>
      </c>
      <c r="D16" s="47"/>
      <c r="E16" s="60"/>
      <c r="F16" s="19"/>
      <c r="G16" s="20"/>
      <c r="H16" s="18"/>
      <c r="I16" s="18"/>
    </row>
    <row r="17" spans="1:9" ht="12.75">
      <c r="A17" s="38">
        <f t="shared" si="1"/>
        <v>13</v>
      </c>
      <c r="B17" s="18" t="s">
        <v>20</v>
      </c>
      <c r="C17" s="47">
        <f>491000+50000</f>
        <v>541000</v>
      </c>
      <c r="D17" s="47"/>
      <c r="E17" s="59"/>
      <c r="F17" s="9"/>
      <c r="G17" s="12"/>
      <c r="H17" s="11"/>
      <c r="I17" s="11"/>
    </row>
    <row r="18" spans="1:9" ht="12.75">
      <c r="A18" s="38">
        <f t="shared" si="1"/>
        <v>14</v>
      </c>
      <c r="B18" s="18" t="s">
        <v>42</v>
      </c>
      <c r="C18" s="64">
        <v>284603</v>
      </c>
      <c r="D18" s="47"/>
      <c r="E18" s="59"/>
      <c r="F18" s="9"/>
      <c r="G18" s="12"/>
      <c r="H18" s="11"/>
      <c r="I18" s="11"/>
    </row>
    <row r="19" spans="1:9" ht="12.75">
      <c r="A19" s="38">
        <f t="shared" si="1"/>
        <v>15</v>
      </c>
      <c r="B19" s="18" t="s">
        <v>15</v>
      </c>
      <c r="C19" s="47">
        <v>81572</v>
      </c>
      <c r="D19" s="47"/>
      <c r="E19" s="59"/>
      <c r="F19" s="9"/>
      <c r="G19" s="12"/>
      <c r="H19" s="11"/>
      <c r="I19" s="11"/>
    </row>
    <row r="20" spans="1:9" ht="12.75">
      <c r="A20" s="38">
        <f t="shared" si="1"/>
        <v>16</v>
      </c>
      <c r="B20" s="11" t="s">
        <v>18</v>
      </c>
      <c r="C20" s="47">
        <v>463811</v>
      </c>
      <c r="D20" s="47"/>
      <c r="E20" s="59"/>
      <c r="F20" s="9"/>
      <c r="G20" s="12"/>
      <c r="H20" s="11"/>
      <c r="I20" s="11"/>
    </row>
    <row r="21" spans="1:9" ht="12.75">
      <c r="A21" s="38">
        <f t="shared" si="1"/>
        <v>17</v>
      </c>
      <c r="B21" s="11" t="s">
        <v>43</v>
      </c>
      <c r="C21" s="47">
        <v>170500</v>
      </c>
      <c r="D21" s="47"/>
      <c r="E21" s="59"/>
      <c r="F21" s="9"/>
      <c r="G21" s="12"/>
      <c r="H21" s="11"/>
      <c r="I21" s="11"/>
    </row>
    <row r="22" spans="1:9" ht="12.75">
      <c r="A22" s="38">
        <f t="shared" si="1"/>
        <v>18</v>
      </c>
      <c r="B22" s="11" t="s">
        <v>46</v>
      </c>
      <c r="C22" s="47">
        <v>72000</v>
      </c>
      <c r="D22" s="47"/>
      <c r="E22" s="59"/>
      <c r="F22" s="9"/>
      <c r="G22" s="12"/>
      <c r="H22" s="11"/>
      <c r="I22" s="11"/>
    </row>
    <row r="23" spans="1:9" ht="12.75">
      <c r="A23" s="38">
        <f t="shared" si="1"/>
        <v>19</v>
      </c>
      <c r="B23" s="11" t="s">
        <v>23</v>
      </c>
      <c r="C23" s="47">
        <v>170500</v>
      </c>
      <c r="D23" s="47"/>
      <c r="E23" s="59"/>
      <c r="F23" s="9"/>
      <c r="G23" s="12"/>
      <c r="H23" s="11"/>
      <c r="I23" s="11"/>
    </row>
    <row r="24" spans="1:9" ht="12.75">
      <c r="A24" s="38">
        <f t="shared" si="1"/>
        <v>20</v>
      </c>
      <c r="B24" s="28" t="s">
        <v>28</v>
      </c>
      <c r="C24" s="43"/>
      <c r="D24" s="49">
        <v>240000</v>
      </c>
      <c r="E24" s="59"/>
      <c r="F24" s="9"/>
      <c r="G24" s="12"/>
      <c r="H24" s="11"/>
      <c r="I24" s="11"/>
    </row>
    <row r="25" spans="1:9" ht="12.75">
      <c r="A25" s="38">
        <f t="shared" si="1"/>
        <v>21</v>
      </c>
      <c r="B25" s="28" t="s">
        <v>31</v>
      </c>
      <c r="C25" s="47">
        <v>120000</v>
      </c>
      <c r="D25" s="47"/>
      <c r="E25" s="59"/>
      <c r="F25" s="9"/>
      <c r="G25" s="12"/>
      <c r="H25" s="11"/>
      <c r="I25" s="11"/>
    </row>
    <row r="26" spans="1:9" ht="12.75">
      <c r="A26" s="38">
        <f t="shared" si="1"/>
        <v>22</v>
      </c>
      <c r="B26" s="28" t="s">
        <v>35</v>
      </c>
      <c r="C26" s="47">
        <v>80000</v>
      </c>
      <c r="D26" s="47"/>
      <c r="E26" s="59"/>
      <c r="F26" s="9"/>
      <c r="G26" s="12"/>
      <c r="H26" s="11"/>
      <c r="I26" s="11"/>
    </row>
    <row r="27" spans="1:9" ht="12.75">
      <c r="A27" s="38">
        <f t="shared" si="1"/>
        <v>23</v>
      </c>
      <c r="B27" s="21" t="s">
        <v>36</v>
      </c>
      <c r="C27" s="43"/>
      <c r="D27" s="47">
        <v>353000</v>
      </c>
      <c r="E27" s="59"/>
      <c r="F27" s="9"/>
      <c r="G27" s="12"/>
      <c r="H27" s="11"/>
      <c r="I27" s="11"/>
    </row>
    <row r="28" spans="1:9" ht="12.75">
      <c r="A28" s="38">
        <f t="shared" si="1"/>
        <v>24</v>
      </c>
      <c r="B28" s="28" t="s">
        <v>37</v>
      </c>
      <c r="C28" s="43"/>
      <c r="D28" s="47">
        <v>43000</v>
      </c>
      <c r="E28" s="59"/>
      <c r="F28" s="9"/>
      <c r="G28" s="12"/>
      <c r="H28" s="11"/>
      <c r="I28" s="11"/>
    </row>
    <row r="29" spans="1:9" ht="12.75">
      <c r="A29" s="38">
        <f t="shared" si="1"/>
        <v>25</v>
      </c>
      <c r="B29" s="28" t="s">
        <v>38</v>
      </c>
      <c r="C29" s="47">
        <v>17000</v>
      </c>
      <c r="D29" s="47"/>
      <c r="E29" s="59"/>
      <c r="F29" s="9"/>
      <c r="G29" s="12"/>
      <c r="H29" s="11"/>
      <c r="I29" s="11"/>
    </row>
    <row r="30" spans="1:9" ht="12.75">
      <c r="A30" s="38">
        <f t="shared" si="1"/>
        <v>26</v>
      </c>
      <c r="B30" s="28" t="s">
        <v>39</v>
      </c>
      <c r="C30" s="43"/>
      <c r="D30" s="47">
        <v>20000</v>
      </c>
      <c r="E30" s="59"/>
      <c r="F30" s="9"/>
      <c r="G30" s="12"/>
      <c r="H30" s="11"/>
      <c r="I30" s="11"/>
    </row>
    <row r="31" spans="1:9" ht="12.75">
      <c r="A31" s="38">
        <f t="shared" si="1"/>
        <v>27</v>
      </c>
      <c r="B31" s="28" t="s">
        <v>40</v>
      </c>
      <c r="C31" s="64">
        <v>150000</v>
      </c>
      <c r="D31" s="61"/>
      <c r="E31" s="59"/>
      <c r="F31" s="9"/>
      <c r="G31" s="12"/>
      <c r="H31" s="11"/>
      <c r="I31" s="11"/>
    </row>
    <row r="32" spans="1:9" ht="12.75">
      <c r="A32" s="38">
        <f t="shared" si="1"/>
        <v>28</v>
      </c>
      <c r="B32" s="28" t="s">
        <v>41</v>
      </c>
      <c r="C32" s="65">
        <v>70000</v>
      </c>
      <c r="D32" s="49"/>
      <c r="E32" s="59"/>
      <c r="F32" s="9"/>
      <c r="G32" s="12"/>
      <c r="H32" s="11"/>
      <c r="I32" s="11"/>
    </row>
    <row r="33" spans="1:9" ht="12.75">
      <c r="A33" s="38">
        <f t="shared" si="1"/>
        <v>29</v>
      </c>
      <c r="B33" s="11"/>
      <c r="C33" s="47"/>
      <c r="D33" s="47"/>
      <c r="E33" s="59"/>
      <c r="F33" s="9"/>
      <c r="G33" s="12"/>
      <c r="H33" s="11"/>
      <c r="I33" s="11"/>
    </row>
    <row r="34" spans="1:9" ht="12.75">
      <c r="A34" s="38">
        <f t="shared" si="1"/>
        <v>30</v>
      </c>
      <c r="B34" s="11"/>
      <c r="C34" s="43"/>
      <c r="D34" s="43"/>
      <c r="E34" s="59"/>
      <c r="F34" s="9"/>
      <c r="G34" s="12"/>
      <c r="H34" s="11"/>
      <c r="I34" s="11"/>
    </row>
    <row r="35" spans="1:9" ht="12.75">
      <c r="A35" s="38">
        <f t="shared" si="1"/>
        <v>31</v>
      </c>
      <c r="B35" s="11"/>
      <c r="C35" s="47"/>
      <c r="D35" s="47"/>
      <c r="E35" s="8"/>
      <c r="F35" s="9"/>
      <c r="G35" s="12"/>
      <c r="H35" s="11"/>
      <c r="I35" s="11"/>
    </row>
    <row r="36" spans="2:9" ht="12.75">
      <c r="B36" s="11"/>
      <c r="C36" s="48"/>
      <c r="D36" s="48"/>
      <c r="E36" s="8"/>
      <c r="F36" s="9"/>
      <c r="G36" s="12"/>
      <c r="H36" s="11"/>
      <c r="I36" s="11"/>
    </row>
    <row r="37" spans="1:9" ht="13.5" thickBot="1">
      <c r="A37" s="13"/>
      <c r="B37" s="14" t="s">
        <v>7</v>
      </c>
      <c r="C37" s="50">
        <f>SUM(C5:C32)</f>
        <v>14704742.8</v>
      </c>
      <c r="D37" s="62">
        <f>SUM(D4:D36)</f>
        <v>1492200</v>
      </c>
      <c r="E37" s="15">
        <v>0</v>
      </c>
      <c r="F37" s="16"/>
      <c r="G37" s="14"/>
      <c r="H37" s="14"/>
      <c r="I37" s="17"/>
    </row>
    <row r="41" spans="1:9" ht="12.75">
      <c r="A41" s="26" t="s">
        <v>32</v>
      </c>
      <c r="B41" s="30"/>
      <c r="C41" s="43"/>
      <c r="D41" s="51"/>
      <c r="E41" s="27"/>
      <c r="F41" s="27"/>
      <c r="G41" s="27"/>
      <c r="H41" s="27"/>
      <c r="I41" s="27"/>
    </row>
    <row r="42" spans="1:9" ht="12.75">
      <c r="A42" s="27"/>
      <c r="B42" s="11" t="s">
        <v>16</v>
      </c>
      <c r="C42" s="43"/>
      <c r="D42" s="52">
        <v>225000</v>
      </c>
      <c r="E42" s="27"/>
      <c r="F42" s="27"/>
      <c r="G42" s="27"/>
      <c r="H42" s="27"/>
      <c r="I42" s="27"/>
    </row>
    <row r="43" spans="1:9" ht="12.75">
      <c r="A43" s="27"/>
      <c r="B43" s="28" t="s">
        <v>25</v>
      </c>
      <c r="C43" s="43"/>
      <c r="D43" s="53">
        <v>108900</v>
      </c>
      <c r="E43" s="27"/>
      <c r="F43" s="27"/>
      <c r="G43" s="27"/>
      <c r="H43" s="27"/>
      <c r="I43" s="27"/>
    </row>
    <row r="44" spans="1:9" ht="12.75">
      <c r="A44" s="27"/>
      <c r="B44" s="27"/>
      <c r="C44" s="43"/>
      <c r="E44" s="27"/>
      <c r="F44" s="27"/>
      <c r="G44" s="29"/>
      <c r="H44" s="27"/>
      <c r="I44" s="27"/>
    </row>
    <row r="45" spans="1:9" ht="12.75">
      <c r="A45" s="30"/>
      <c r="B45" s="26" t="s">
        <v>7</v>
      </c>
      <c r="C45" s="54"/>
      <c r="D45" s="55">
        <f>SUM(D42:D43)</f>
        <v>333900</v>
      </c>
      <c r="E45" s="30"/>
      <c r="F45" s="30"/>
      <c r="G45" s="30"/>
      <c r="H45" s="30"/>
      <c r="I45" s="30"/>
    </row>
    <row r="49" spans="1:9" ht="15">
      <c r="A49" s="26" t="s">
        <v>33</v>
      </c>
      <c r="B49" s="31"/>
      <c r="C49" s="43"/>
      <c r="D49" s="43"/>
      <c r="E49" s="27"/>
      <c r="F49" s="27"/>
      <c r="G49" s="27"/>
      <c r="H49" s="27"/>
      <c r="I49" s="27"/>
    </row>
    <row r="50" spans="1:9" ht="12.75">
      <c r="A50" s="27"/>
      <c r="B50" s="28" t="s">
        <v>26</v>
      </c>
      <c r="C50" s="45"/>
      <c r="D50" s="45">
        <v>19000</v>
      </c>
      <c r="E50" s="27"/>
      <c r="F50" s="27"/>
      <c r="G50" s="27"/>
      <c r="H50" s="27"/>
      <c r="I50" s="27"/>
    </row>
    <row r="51" spans="1:9" ht="12.75">
      <c r="A51" s="27"/>
      <c r="B51" s="27"/>
      <c r="C51" s="43"/>
      <c r="D51" s="43"/>
      <c r="E51" s="27"/>
      <c r="F51" s="27"/>
      <c r="G51" s="27"/>
      <c r="H51" s="27"/>
      <c r="I51" s="27"/>
    </row>
    <row r="52" spans="1:9" ht="12.75">
      <c r="A52" s="30"/>
      <c r="B52" s="26" t="s">
        <v>7</v>
      </c>
      <c r="C52" s="56"/>
      <c r="D52" s="56">
        <v>19000</v>
      </c>
      <c r="E52" s="30"/>
      <c r="F52" s="30"/>
      <c r="G52" s="30"/>
      <c r="H52" s="30"/>
      <c r="I52" s="30"/>
    </row>
    <row r="56" spans="1:9" ht="12.75">
      <c r="A56" s="26" t="s">
        <v>34</v>
      </c>
      <c r="B56" s="30"/>
      <c r="C56" s="43"/>
      <c r="D56" s="43"/>
      <c r="E56" s="27"/>
      <c r="F56" s="27"/>
      <c r="G56" s="27"/>
      <c r="H56" s="27"/>
      <c r="I56" s="27"/>
    </row>
    <row r="57" spans="1:9" ht="12.75">
      <c r="A57" s="27"/>
      <c r="B57" s="28" t="s">
        <v>30</v>
      </c>
      <c r="C57" s="45">
        <v>774000</v>
      </c>
      <c r="D57" s="45"/>
      <c r="E57" s="27"/>
      <c r="F57" s="27"/>
      <c r="G57" s="27"/>
      <c r="H57" s="27"/>
      <c r="I57" s="27"/>
    </row>
    <row r="58" spans="1:9" ht="12.75">
      <c r="A58" s="27"/>
      <c r="B58" s="28" t="s">
        <v>47</v>
      </c>
      <c r="C58" s="45">
        <v>550000</v>
      </c>
      <c r="D58" s="45"/>
      <c r="E58" s="27"/>
      <c r="F58" s="27"/>
      <c r="G58" s="27"/>
      <c r="H58" s="27"/>
      <c r="I58" s="27"/>
    </row>
    <row r="59" spans="1:9" ht="12.75">
      <c r="A59" s="27"/>
      <c r="B59" s="28" t="s">
        <v>29</v>
      </c>
      <c r="C59" s="45">
        <v>30000</v>
      </c>
      <c r="D59" s="45"/>
      <c r="E59" s="27"/>
      <c r="F59" s="27"/>
      <c r="G59" s="27"/>
      <c r="H59" s="27"/>
      <c r="I59" s="27"/>
    </row>
    <row r="60" spans="1:9" ht="12.75">
      <c r="A60" s="27"/>
      <c r="B60" s="39" t="s">
        <v>49</v>
      </c>
      <c r="C60" s="63">
        <v>70000</v>
      </c>
      <c r="D60" s="43"/>
      <c r="E60" s="27"/>
      <c r="F60" s="27"/>
      <c r="G60" s="27"/>
      <c r="H60" s="27"/>
      <c r="I60" s="27"/>
    </row>
    <row r="61" spans="1:9" ht="12.75">
      <c r="A61" s="27"/>
      <c r="B61" s="27"/>
      <c r="C61" s="43"/>
      <c r="D61" s="43"/>
      <c r="E61" s="27"/>
      <c r="F61" s="27"/>
      <c r="G61" s="27"/>
      <c r="H61" s="27"/>
      <c r="I61" s="27"/>
    </row>
    <row r="62" spans="1:9" ht="12.75">
      <c r="A62" s="30"/>
      <c r="B62" s="26" t="s">
        <v>7</v>
      </c>
      <c r="C62" s="56">
        <f>SUM(C57:C61)</f>
        <v>1424000</v>
      </c>
      <c r="D62" s="56"/>
      <c r="E62" s="30"/>
      <c r="F62" s="30"/>
      <c r="G62" s="30"/>
      <c r="H62" s="30"/>
      <c r="I62" s="30"/>
    </row>
    <row r="66" spans="3:4" ht="12.75">
      <c r="C66" s="57">
        <f>C62+C52+D45+C37</f>
        <v>16462642.8</v>
      </c>
      <c r="D66" s="57"/>
    </row>
    <row r="67" spans="3:4" ht="12.75">
      <c r="C67" s="58"/>
      <c r="D67" s="5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Kunnar</cp:lastModifiedBy>
  <dcterms:created xsi:type="dcterms:W3CDTF">2007-04-26T10:21:29Z</dcterms:created>
  <dcterms:modified xsi:type="dcterms:W3CDTF">2009-11-26T11:13:21Z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-2100564373</vt:i4>
  </property>
  <property fmtid="{D5CDD505-2E9C-101B-9397-08002B2CF9AE}" pid="3" name="_EmailSubject">
    <vt:lpwstr/>
  </property>
  <property fmtid="{D5CDD505-2E9C-101B-9397-08002B2CF9AE}" pid="4" name="_AuthorEmail">
    <vt:lpwstr>aare@tartuhotell.ee</vt:lpwstr>
  </property>
  <property fmtid="{D5CDD505-2E9C-101B-9397-08002B2CF9AE}" pid="5" name="_AuthorEmailDisplayName">
    <vt:lpwstr>Aare Käära</vt:lpwstr>
  </property>
  <property fmtid="{D5CDD505-2E9C-101B-9397-08002B2CF9AE}" pid="6" name="_ReviewingToolsShownOnce">
    <vt:lpwstr/>
  </property>
</Properties>
</file>