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artulv-my.sharepoint.com/personal/elo_kiivet_tartu_ee/Documents/Documents/ruumiprogramm/"/>
    </mc:Choice>
  </mc:AlternateContent>
  <xr:revisionPtr revIDLastSave="14" documentId="8_{B59C24CC-9E78-401B-96D4-FC5C6879DA77}" xr6:coauthVersionLast="47" xr6:coauthVersionMax="47" xr10:uidLastSave="{2DFE4F4B-B384-4851-A8EC-F3E3CE84C16E}"/>
  <bookViews>
    <workbookView xWindow="-120" yWindow="-120" windowWidth="29040" windowHeight="17640" activeTab="5" xr2:uid="{00000000-000D-0000-FFFF-FFFF00000000}"/>
  </bookViews>
  <sheets>
    <sheet name="sissepääs" sheetId="9" r:id="rId1"/>
    <sheet name="raamatukogu" sheetId="11" r:id="rId2"/>
    <sheet name="muuseum" sheetId="6" r:id="rId3"/>
    <sheet name="saalid" sheetId="8" r:id="rId4"/>
    <sheet name="kino" sheetId="4" r:id="rId5"/>
    <sheet name="toit" sheetId="7" r:id="rId6"/>
    <sheet name="tööruum" sheetId="12" r:id="rId7"/>
    <sheet name="koond" sheetId="1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13" l="1"/>
  <c r="B7" i="12" l="1"/>
  <c r="B23" i="12"/>
  <c r="B29" i="12"/>
  <c r="B19" i="8" l="1"/>
  <c r="B5" i="13" s="1"/>
  <c r="B17" i="12" l="1"/>
  <c r="B2" i="12" s="1"/>
  <c r="B34" i="11"/>
  <c r="B37" i="12" l="1"/>
  <c r="B28" i="12" s="1"/>
  <c r="B45" i="12" l="1"/>
  <c r="B12" i="9" l="1"/>
  <c r="B9" i="13" s="1"/>
  <c r="B43" i="11"/>
  <c r="B10" i="7"/>
  <c r="B7" i="13" s="1"/>
  <c r="B10" i="4"/>
  <c r="B6" i="13" s="1"/>
  <c r="B7" i="6" l="1"/>
  <c r="B26" i="11" l="1"/>
  <c r="B51" i="11" l="1"/>
  <c r="B38" i="11"/>
  <c r="B30" i="11"/>
  <c r="B22" i="11"/>
  <c r="B9" i="11"/>
  <c r="B2" i="11"/>
  <c r="B56" i="11" l="1"/>
  <c r="B3" i="13" s="1"/>
  <c r="B19" i="6"/>
  <c r="B13" i="6"/>
  <c r="B2" i="6"/>
  <c r="B23" i="6" s="1"/>
  <c r="B4" i="13" s="1"/>
  <c r="B11" i="13" l="1"/>
  <c r="B16" i="13" s="1"/>
</calcChain>
</file>

<file path=xl/sharedStrings.xml><?xml version="1.0" encoding="utf-8"?>
<sst xmlns="http://schemas.openxmlformats.org/spreadsheetml/2006/main" count="504" uniqueCount="367">
  <si>
    <t>Ladu</t>
  </si>
  <si>
    <t>KOKKU</t>
  </si>
  <si>
    <t>ERR</t>
  </si>
  <si>
    <t>Toimetused</t>
  </si>
  <si>
    <t>Toimetajad, ajakirjanikud</t>
  </si>
  <si>
    <t>Tehnilised töötajad</t>
  </si>
  <si>
    <t>Koosolekuruum</t>
  </si>
  <si>
    <t>Dekoratsioonide ja stuudiomööbli hoiuruum</t>
  </si>
  <si>
    <t xml:space="preserve">Helifoonika </t>
  </si>
  <si>
    <t>Video läbivaatus</t>
  </si>
  <si>
    <t>Tehnika hoiuruum</t>
  </si>
  <si>
    <t>Raadiostuudio</t>
  </si>
  <si>
    <t>Self-op stuudio 1</t>
  </si>
  <si>
    <t>Self-op stuudio 2</t>
  </si>
  <si>
    <t>Self-op stuudio 3</t>
  </si>
  <si>
    <t>120-150</t>
  </si>
  <si>
    <t>40-70</t>
  </si>
  <si>
    <t>200-300</t>
  </si>
  <si>
    <t>Näitusepinnad</t>
  </si>
  <si>
    <t>Püsiekspositsioon</t>
  </si>
  <si>
    <t>Projektiruum</t>
  </si>
  <si>
    <t>Haridus- ja publikuprogramm</t>
  </si>
  <si>
    <t>Haridustööladu</t>
  </si>
  <si>
    <t>Stuudio</t>
  </si>
  <si>
    <t>Konseveerimis-töökodade kompleks</t>
  </si>
  <si>
    <t>Koservaatorite tööruum</t>
  </si>
  <si>
    <t>Näituste ettevalmistus</t>
  </si>
  <si>
    <t>Poe ladu</t>
  </si>
  <si>
    <t>Ühenduses haridusklassiga</t>
  </si>
  <si>
    <t>Ranged turvanõuded.</t>
  </si>
  <si>
    <t>Ühenduses konservaatorite tööruumiga.</t>
  </si>
  <si>
    <t>Pakkimis- ja raamiruum</t>
  </si>
  <si>
    <t>Ühenduses konservaatorite tööruumiga.
Kindlasti teistest ladudest eraldi, sest nõuab kõrgendatud turvalisust.</t>
  </si>
  <si>
    <t>LISAINFO</t>
  </si>
  <si>
    <t>Vastuvõtt-komplekteerimine</t>
  </si>
  <si>
    <t>Muusikaosakond</t>
  </si>
  <si>
    <t>Eraldi sissepääsud kaubaveoks ja toidukulleritele.</t>
  </si>
  <si>
    <t xml:space="preserve"> Eri korrustel paiknedes võiksid olla kohakuti ja ühise teenindusliftiga.</t>
  </si>
  <si>
    <t>Inimeste arv</t>
  </si>
  <si>
    <t>Töökoda</t>
  </si>
  <si>
    <t>Haridusklass+loengud</t>
  </si>
  <si>
    <t>Meisterdamisruum</t>
  </si>
  <si>
    <t>Turismiinfo</t>
  </si>
  <si>
    <t>Välismaalaste teenuskeskus</t>
  </si>
  <si>
    <t>Toidukohad</t>
  </si>
  <si>
    <t>Otsepääsud tänavalt</t>
  </si>
  <si>
    <t>Raamatute laenutus-tagastusautomaat</t>
  </si>
  <si>
    <t>Kataloogimine ja tehniline töötlemine</t>
  </si>
  <si>
    <t>Haruldase ja vanaraamatu ala</t>
  </si>
  <si>
    <t>Tegevustuba</t>
  </si>
  <si>
    <t>Rühmatööruumid</t>
  </si>
  <si>
    <t>6-8</t>
  </si>
  <si>
    <t>Ajutine hoiuruum</t>
  </si>
  <si>
    <t>Muuseumipood</t>
  </si>
  <si>
    <t>Arvutiklass</t>
  </si>
  <si>
    <t>Öösaal</t>
  </si>
  <si>
    <t>Komplekteerijatel palju helistamist ja suhtlemist - hea oleks helisummutav vahesein. 2 töölauda + riiul, kus on uued raamatud.</t>
  </si>
  <si>
    <t>Kataloogijate töölaudade puhul arvestada, et töö nõuab suuremat eraldatust, et saaks  keskenduda.</t>
  </si>
  <si>
    <t>Võib kaaluda ühiskasutust muuseumiga / avaliku teenuse pakkumist.</t>
  </si>
  <si>
    <t>Meistrimehe tööruum. Eraldi, sest seal hoitakse ka harukogudes vajaminevat</t>
  </si>
  <si>
    <t>suletud eraldi ruum.</t>
  </si>
  <si>
    <t xml:space="preserve"> </t>
  </si>
  <si>
    <t>Eraldi sopid, aga mitte eraldi ruumid,iseolemise ruumid, lugemispesad, lugejaarvutid. Põhikooli ja noorte ala võiks olla kõrvuti (eraldatud nt lükandseintega). Üks konsultandikoht on statsionaarne (2 konsultandi ja 2 lugeja jaoks), teine on mobiilne.</t>
  </si>
  <si>
    <t xml:space="preserve">Teoste transpordiks kasutatavate uste laius min 1,5m, H 2,6m. </t>
  </si>
  <si>
    <t>Kohvikut imiteeriv sündmusruum: kirjandus- ja keelekohvikud, arutelud, väiksema publikuga sündmused ja töötoad., kööginurk</t>
  </si>
  <si>
    <t>Süku üldalal, ei ole eraldi ruum, logoga sein ja linnavaatega intervjuu aken (nt vaatega kaarsillale ja jõele).</t>
  </si>
  <si>
    <t>5-7</t>
  </si>
  <si>
    <t>Linnainfo</t>
  </si>
  <si>
    <t>köök, laoruumid</t>
  </si>
  <si>
    <t>Raamatukogu</t>
  </si>
  <si>
    <t>Rendipinnad</t>
  </si>
  <si>
    <t>Laste ja noorteosakonna vahel või kõrval, lihtsasti ligipääsetav</t>
  </si>
  <si>
    <t>avatud/personaliala/suletud</t>
  </si>
  <si>
    <t>Märkused  (inventar, funktsiooni kirjeldus)</t>
  </si>
  <si>
    <t>Ajutiste näitused</t>
  </si>
  <si>
    <t>Asukoht/toimimine</t>
  </si>
  <si>
    <t>Võib olla ilma akendeta. Väga hästi ventileeritud ala keerulisematele töödele (nt laki eemaldamine, lakkimine, hallituse eemaldamine, värvimine, liimi/laki spreitamine).  Lihvimine ja pritsimine võiks olla eraldataud, et tolm ega aerosoolid ei lendaks laiali. Kohtäratõmbed, tõmbekapp, kemikaalikapp, tööstusvool, suurem roostevabast kraanikauss, survepesu võimalus, veega ühendatav tõmbelaud 1,8x1,2 m, vaakumlaud  2,15x3,05 m, 2 tk laud 2x1,5 m.</t>
  </si>
  <si>
    <t>Võib olla ühenduses sündmuskeskusega, visuaalselt ühendatud näitusepindadega.</t>
  </si>
  <si>
    <t>Kunstimuuseum</t>
  </si>
  <si>
    <t>Vastuvõtuala</t>
  </si>
  <si>
    <t>Hea juurdepääsuga väljast transpordialalt, lifti juures, vajalik ka lihtne pääs õue targa kapi juurde ja tagastusautomaadi juurde.</t>
  </si>
  <si>
    <t>Kogude arendusosakond</t>
  </si>
  <si>
    <t>õmblusmasinad, proovikabiin, triikimislaud, (kudumismasin, vokk ja kerilauad), 4 töökohta.</t>
  </si>
  <si>
    <t>Lifti juures ja transpordiala lähedal.</t>
  </si>
  <si>
    <t>IT osakonna laoruum</t>
  </si>
  <si>
    <t>Erialakirjandus</t>
  </si>
  <si>
    <t>Abiruum</t>
  </si>
  <si>
    <t>Sihtasutus</t>
  </si>
  <si>
    <t>Ilukirjandus</t>
  </si>
  <si>
    <t>Märkused</t>
  </si>
  <si>
    <t>Esimene korrus.</t>
  </si>
  <si>
    <t xml:space="preserve">Viimane korrus. </t>
  </si>
  <si>
    <t>ERR kasutuses. väikese saali kõrval pääsuga otse väikesesse saali, põrand peab olema samas tasapinnas, uks vähemalt 3,5m kõrge ja topeltlai (puhas ava min 2m).</t>
  </si>
  <si>
    <t>ERR kasutuses. väikese saali kõrval pääsuga otse väikesesse saali, põrand peab olema samas tasapinnas, uks topeltlai (puhas ava min 1,6m).</t>
  </si>
  <si>
    <t>Helikindel, puu- ja metallitööd, keevitamine, ehitusmaterjalid, riiulid. võimalik väheste takistustega töökojast saali ja esemeid transportida. Vent lähedal.</t>
  </si>
  <si>
    <t>Ühendus transpordialaga</t>
  </si>
  <si>
    <t>Ei ole eraldi ruum, vaid hajutatud. Võimalus ka privaatseks konsultatsiooniks (2 in arvuti taga).</t>
  </si>
  <si>
    <t xml:space="preserve">Võiks paikneda kohviku lähedal, kuid samas (klaasuksega) suletav, </t>
  </si>
  <si>
    <t>Laenutus-tagastusautomaadi juures</t>
  </si>
  <si>
    <t>Ala on avatud 24/7. Töölauad, mõned arvutid, väike kööginurk ja wc. Eraldatud ruum.</t>
  </si>
  <si>
    <t>Eraldamise ja sulgemise võimalus, seotud ka muusikaosakonnaga.</t>
  </si>
  <si>
    <t>Vajab otsepääsu ja peab olema lihtsasti ligipääsetav. Seotud muusikaosakonnaga.</t>
  </si>
  <si>
    <t xml:space="preserve">12 arvutit lugejatele ning 1 koht töötajale õppetöö tarbeks (üks klassitäis lapsi kahekesi ühe arvuti taha). Ruum peab olema sobilik koolituste läbiviimiseks (esitlustehnika). </t>
  </si>
  <si>
    <t>Eraldi seinte ja uksega ruum.</t>
  </si>
  <si>
    <t>Beebidele mõeldud ala, kus imikud roomavad, mängivad (mänguasjad, raamatud, pehme vaip, kott-toolid, padjad), võimalus ühistegevusteks (koolitused). Mööbliga piiratav, et laps ei läheks rändama, vältida kõrgeid servi, kust saab kukkuda.</t>
  </si>
  <si>
    <t>Lauad, toolid, kapid, kraanikauss, miniköök, sobib ka filmivaatamiseks, koolituseks, sünnipäevapeoks.</t>
  </si>
  <si>
    <t>Lava ja tõusvate toolidega teatrisaal, seina ääres stanged kostüümidega, kapid nukuteatri nukkudega. Kogu ruum muinasjututeemaline ja avastamist pakkuv. Saab teha jututunde, vaadata filmi, teha üritusi, vajalik esitlustehnika.</t>
  </si>
  <si>
    <t>3-D printerid, 3-D skanner, 3D-pliiatsid, heli-/videokandjate digiteerimine, spiraalköide, märkide stantsimine, T-särgi trükk jms. Võib olla avatud ala osa.</t>
  </si>
  <si>
    <t xml:space="preserve">3 eraldi helikindlat ruumi: 10 + 15 + 30m2. Sobiva akustiga ja muudest ruumidest akustiliselt isoleeritud. Keskmine (15 m2): salvestus, kuulamine, vaatamine, pillimäng. Suurem (30 m2) mahutab vähemalt 6-liikmelise bändi koos trummikomplektiga, 48 kanaliga mikseripuldi ja eraldatud vokaalissalvestusala, lisaks digiklaver ja digikitarr. Väike (10 m2): individuaaltöö või 2 inimesele helirežiiks või individuaalseks salvestamiseks. </t>
  </si>
  <si>
    <t>Vajab head ühendust transpordiala ja liftiga.</t>
  </si>
  <si>
    <t>Eraldatud kõrvalistest inimestest.</t>
  </si>
  <si>
    <t>Soovitavalt maa-alusel korrusel</t>
  </si>
  <si>
    <t>Eraldatud, et saaks jälgida turvanõudeid (sh piletikontroll). Otsepääs transpordilifti.</t>
  </si>
  <si>
    <t>Eraldatud, et saaks jälgida turvanõudeid  (sh piletikontroll). Soovitav esimesel korrusel (võib jaotada eri korrustele). Otsepääs transpordilifti.</t>
  </si>
  <si>
    <t>Helikindel ja akustiliselt töödeldud ruum (sh ventilatsioonimürata) audio ja video salvestamiseks. Ilma akendeta. reklaamide, intervjuurde salvestamine, fotostuudio, helikindel ja ilma akendeta.</t>
  </si>
  <si>
    <t>Võib olla ilma akendeta. Laadimisalalt esimene peatus, kus toimub nii pakkimine kui ka pakkematerjalide ja juba pakitud tööde ning tühjade raamide hoiustamine. Riiulid peaksid olema mitmefunktsioonilised ja kergesti muudetavad. Suurem 2x3 m laud riiulitega ja laud 1,5x2 m</t>
  </si>
  <si>
    <t>Reguleeritav kliima (muuseumide nõuetele vastav). Ilma akendeta. Ruum peaks sisaldama riiuleid (maalide riputamiseks) ning suurte sahtlitega kappe (mappide, pabertööde hoiustamiseks) ning tasapindu/suuri riiuleid (skulptuuride, installatsioonide hoiustamiseks).</t>
  </si>
  <si>
    <t xml:space="preserve">Otseühendus liftiga. Võimalusel otsepääs töökotta ja näitusesaalidesse. </t>
  </si>
  <si>
    <t>Otseühendus liftiga. Ühendus saalide ja transpordialaga. Külastajate ruumidest võimalikult kaugel (helikindel).</t>
  </si>
  <si>
    <t xml:space="preserve">Transpordilifti mõõdud 2,5 x 6 m, H min 2,5m, kandevõime 4 t. </t>
  </si>
  <si>
    <t>Arhiiviga ühendatud.</t>
  </si>
  <si>
    <t>Kunstiraamatute juures ehk kõrvuti. Juurdepääsupiiranguga: külastatav vaid koos arhivaariga.</t>
  </si>
  <si>
    <t>vajab paremat nime????</t>
  </si>
  <si>
    <t>Esimesel korrusel.</t>
  </si>
  <si>
    <t>Jagatud turismiinfoga.</t>
  </si>
  <si>
    <t>Koos Tartu meenetega (jagatud turismiinfoga), ka raamatukogu asjad. Kassapidajal peaks olema avar müügilett, kus saaks ka mugavalt pakkida ostetud tooteid, lisaks istumiskohad lugejatele ja ekraanid (sooduspakkumised, näitused jne), vitriinid ja eksponeerimispinnad.</t>
  </si>
  <si>
    <t>Kultuurikeskuse enda asjad: valgus- ja helitehnika, toolid, seinad jm inventar, klaver, kahepoolne uks 3m lai, 3,5m kõrge.</t>
  </si>
  <si>
    <t>Väliskorraldajate asjad: produktsioon, tehnika jm inventar, kahepoolne uks 3m lai, 3,5m kõrge.</t>
  </si>
  <si>
    <t>backstage juures</t>
  </si>
  <si>
    <t>4 töökohta (korraldajad, tehnilised töötajad)</t>
  </si>
  <si>
    <t>Ühendus saalidega</t>
  </si>
  <si>
    <t>Ühendus saalidega ja fuajeega</t>
  </si>
  <si>
    <t>Hea ühendus sissepääsuga ja saalidega.</t>
  </si>
  <si>
    <t>ERR telestuudio, proovid, kunstimuuseumi ja raamatukogu jm väiksemad üritused.</t>
  </si>
  <si>
    <t>Ühendus abiruumidega, sh backstage ja catering, ning fuajeega.</t>
  </si>
  <si>
    <t>Ühendus abiruumidega, sh poolitamisel mõlemad osad (paralleelkasutus) ning fuajeega. Piisavalt väljapääse (evakuatsioon, tuleohutusnõuded).</t>
  </si>
  <si>
    <t>Ühendus fuajeega.</t>
  </si>
  <si>
    <t>Inventar, mööbel, esitlustehnika.</t>
  </si>
  <si>
    <t>Ümber saalide. Eraldi sissepääsud töötajatele ja esinejatele. Otseühendus transpordialaga.</t>
  </si>
  <si>
    <t>Mugav otseühendus väljast, sh ka siis, kui muu maja suletud.</t>
  </si>
  <si>
    <t>Otseühendus saalidega, ideaalis vaade mõlemasse saali korraga.</t>
  </si>
  <si>
    <t>10m ekraani puhul vahemaa esimese reani 10m, inimese kohta 2,3-2,5m2, hajutatum+mugavam istumine (mitte tihedalt pakitud tavakino), 10m laiune ekraan esimesest reast 10m.</t>
  </si>
  <si>
    <t>aeglasem ja erilisem, rõhk õhtusel kasutusel</t>
  </si>
  <si>
    <t>2-3 eri operaatorit, ühine söögiala ja jagatud abiruumid, kiirem ja lihtsam, rõhk päevasel kasutusel, sh takeaway+lõunapakkumised, kohvikustiil: kohtumise ja kokkusaamise koht. Võimalus eri seltskondadele: suuremad ja väiksemad lauad, privaatsemad ja vähem privaatsemad lauad, kogukonnalauad jne</t>
  </si>
  <si>
    <t>Viimane korrus. Mugav ligipääs (avatud kauem kui asutused), hea ühendus liftiga</t>
  </si>
  <si>
    <t>Tuule- ja vihmavari, max pikk hooaeg.</t>
  </si>
  <si>
    <t>Esimene korrus. Hea ühendus väliruumiga (väliterrass). Ühendus fuajeega, aga võimalus eraldada (üritused, toidulõhnad). Otsepääs väljast (mitte ainult läbi fuajee).</t>
  </si>
  <si>
    <t>Esimesel korrusel. Võimalus privaatkonsultatsioonideks (delikaatsed isikuandmed).</t>
  </si>
  <si>
    <t>Poega ühendatud.</t>
  </si>
  <si>
    <t>Konsultant, lugejate registreerimine, laenutus ja tagastus, majainfo, piletimüük.</t>
  </si>
  <si>
    <r>
      <t>pindala m</t>
    </r>
    <r>
      <rPr>
        <b/>
        <vertAlign val="superscript"/>
        <sz val="10"/>
        <color indexed="8"/>
        <rFont val="Calibri"/>
        <family val="2"/>
        <charset val="186"/>
        <scheme val="minor"/>
      </rPr>
      <t>2</t>
    </r>
  </si>
  <si>
    <r>
      <rPr>
        <b/>
        <sz val="10"/>
        <rFont val="Calibri"/>
        <family val="2"/>
        <charset val="186"/>
        <scheme val="minor"/>
      </rPr>
      <t xml:space="preserve">NB! </t>
    </r>
    <r>
      <rPr>
        <sz val="10"/>
        <rFont val="Calibri"/>
        <family val="2"/>
        <charset val="186"/>
        <scheme val="minor"/>
      </rPr>
      <t>Hoones tuleb lahendada vajalikud tehnoruumid hoone liitmiseks välisvõrkudega (el.alajaam ja kilbiruum, soojasõlm, veemõõdusõlm jne.) Lisaks tuleb ette näha võimalik ventilatsiooniseadmete paiknemine hoones vastavalt hoone lahendusele. Ventilatsiooniseadmete katusel paiknemise korral ei tohi need mahust välja ulatuda. Tehnilised ruumid, kommunikatsioonišahtid jms u 7% üldpinnast.</t>
    </r>
  </si>
  <si>
    <r>
      <rPr>
        <b/>
        <sz val="10"/>
        <color theme="1"/>
        <rFont val="Calibri"/>
        <family val="2"/>
        <charset val="186"/>
        <scheme val="minor"/>
      </rPr>
      <t>NB!</t>
    </r>
    <r>
      <rPr>
        <sz val="10"/>
        <color theme="1"/>
        <rFont val="Calibri"/>
        <family val="2"/>
        <charset val="186"/>
        <scheme val="minor"/>
      </rPr>
      <t xml:space="preserve"> Käesolevas ruumiprogrammis ei ole andmeid ühendusteede, trepikodade, fuajeede jms kohta, mille puhul lähtuda arhitektuurilahendusest. Kogupindala arvestatakse u 15% üldpinnast.</t>
    </r>
  </si>
  <si>
    <t>Kohtade arv ja m2?</t>
  </si>
  <si>
    <t>Lisanduvad tualettruumid ja koristamisruumid</t>
  </si>
  <si>
    <t>u 8m riiuleid, lisaks paljundus ja skännimine (2 masinat)</t>
  </si>
  <si>
    <t>Laste-ja noorteala</t>
  </si>
  <si>
    <t>Esmase informatsiooni/laenutuse ala</t>
  </si>
  <si>
    <t>Ühendatud nii sise- kui väliruumiga. Eraldi ruum (klaasseinaga?). Esimesel korrusel.</t>
  </si>
  <si>
    <t>Sissepääsud seest (kui raamatukogu avatud) ja õuest (24/7). Esimesel korrusel.</t>
  </si>
  <si>
    <t>Mööbliga eraldatud, aga mitte eraldi tuba.</t>
  </si>
  <si>
    <t>Tunnetuslikult erinev ala (ealised huvid jms), aga mitte üleni kinnine.</t>
  </si>
  <si>
    <t>Ei tohi olla läbikäiguruum järgmisesse alasse, peab pakkuma noortele eraldiolemise keskkonda, iseseisvuse tunnet. Arvestada akustikaga (tavalisest suurem lärm, aga peab mahutama ka vaiksemaid tegevusi, omaetteolemist), võimalikult paindlik (ajas muudetav). Eri vanuses kasutajatele veidi erinev keskkond, aga pigem avatud ja sujuvalt ühendatud ala.</t>
  </si>
  <si>
    <t>Ajalehtede-ajakirjade ala</t>
  </si>
  <si>
    <t>Värsked ajalehed, uudised jms. Vaba ja mänguline, kiiged-toolid, ühendus õuest kohvikusse, erinevad istumiskohad.</t>
  </si>
  <si>
    <t>Internetitöökohad</t>
  </si>
  <si>
    <t>Tellitud ja järjekorraraamatute riiulid</t>
  </si>
  <si>
    <t>Avariiulid</t>
  </si>
  <si>
    <t>Väikelapsed</t>
  </si>
  <si>
    <t>Põhikoolilapsed</t>
  </si>
  <si>
    <t>Noored</t>
  </si>
  <si>
    <t>Mänguarvutid</t>
  </si>
  <si>
    <t>Muinasjutu- ja teatrituba</t>
  </si>
  <si>
    <t>Video ja taskuhäälingu salvestamise ruum. Akustiliselt isoleeritud. Ggreenscreen, ühine filmivaatamine, rühmatööruum.</t>
  </si>
  <si>
    <t>Salvestusstuudio</t>
  </si>
  <si>
    <t>Hoiuruum</t>
  </si>
  <si>
    <t>Riiulite vahekaugus 105 cm, läbikäik 2 riiulirea vahel (otstes) 120 cm. Kõik riiulite vahed peavad olema ratastooliga ligipääsetavad.</t>
  </si>
  <si>
    <t>Stuudiod</t>
  </si>
  <si>
    <t>Klaasseintega eraldatud ruumid</t>
  </si>
  <si>
    <t>Lahtipakkimine</t>
  </si>
  <si>
    <t>Kapid, riiulid.</t>
  </si>
  <si>
    <t>Avariiulid ja lugejate ala</t>
  </si>
  <si>
    <t>Raamatud ja noodid, CD, VHS, DVD, LP, helikassetid. Riiulite vahekaugus 105 cm, läbikäik 2 riiulirea vahel (otstes) 120 cm. Kõik riiulite vahed peavad olema ratastooliga ligipääsetavad. Avatud ala osa erinevad töökohad: poolvaikne lugemis- ja õppimisala, videoteek, pillid, mida kohapeal mängida ja mida laenutada, muusika kuulamise ala, arvutitöökohad.</t>
  </si>
  <si>
    <t>Erinevad tasapinnad, mugavad istumiskohad, mõned väikesed lauad. Individuaal, koolitöö ja sotsiaalse suhtluse alad. Mitmes kohas otsinguarvutid. Mõned suuremad mängud - lauatennis, koroona, male. Võib kombineerida ka muusikaosakonna pillidega - kohapeal saab mängida digitrumme, digiklaverit.</t>
  </si>
  <si>
    <t>konsultandi töökoha lähedal, et kogul silma peal hoida ja lugejaid abistada. Riiulite vahekaugus 105 cm, läbikäik 2 riiulirea vahel (otstes) 120 cm. Kõik riiulite vahed peavad olema ratastooliga ligipääsetavad. Avatud ala osa erinevad töökohad: poolvaikne lugemis- ja õppimisala, arvutitöökohad, erinevad istumiskohad, üksi- ja koosolemise kohad.</t>
  </si>
  <si>
    <t>Eraldi ruum.</t>
  </si>
  <si>
    <t>Sobilik koolituste läbiviimiseks (esitlustehnika), 15+1 töökohta.</t>
  </si>
  <si>
    <t>Riiulite vahekaugus 105 cm, läbikäik 2 riiulirea vahel (otstes) 120 cm. Kõik riiulite vahed peavad olema ratastooliga ligipääsetavad. Avatud ala osa erinevad töökohad, poolvaiksed ja suhtlemise alad (rühmatöö, individuaalõpe, töötamine, lugemine ja suhtlemine), sh konsultanditöökohad ja arvutitöökohad.</t>
  </si>
  <si>
    <t>Internetiklass</t>
  </si>
  <si>
    <t>Juhataja kabinet</t>
  </si>
  <si>
    <t>Köitekoda</t>
  </si>
  <si>
    <t>Majandusladu</t>
  </si>
  <si>
    <t>Varufond</t>
  </si>
  <si>
    <t>Arhiiv</t>
  </si>
  <si>
    <t>Utiliseerimise ruum</t>
  </si>
  <si>
    <t>Kompakthoidla, kahepoolsed riiulid (2,5m kõrged).</t>
  </si>
  <si>
    <t>Ei vaja päevavalgust.</t>
  </si>
  <si>
    <t>Vaheladu, raamatud enne äraviimist või müüki suunamist.</t>
  </si>
  <si>
    <t>Hoidla</t>
  </si>
  <si>
    <t>Eraldi seinte ja uksega ruum. Rendiruum.</t>
  </si>
  <si>
    <t>Eraldi seinte ja uksega ruum, kuhu on lihtne sissepääs ka siis, kui raamatukogu on suletud. Rendiruum.</t>
  </si>
  <si>
    <t>Eraldi seinte ja ustega ruumid, kuhu on lihtne sissepääs ka siis, kui raamatukogu on suletud. Rendiruum.</t>
  </si>
  <si>
    <t>Eraldi ruum. Rendiruum.</t>
  </si>
  <si>
    <t>Eraldi ruumid. Rendiruum.</t>
  </si>
  <si>
    <t>Rendiruumidel peaks olema juurdepääs ka ajal, kui raamatukogu on suletud.</t>
  </si>
  <si>
    <t>Näitused: ei pea olema eraldi galerii, sobib muude ruumidega integreeritud, kui see võimaldab ka suuremat näitust (10-15 pilti), nt raamatukogu seinad, lakke riputamise võimalused jne. Eraldi eksponeerimisvõimalus võiks olla fuajees ja laste- ja noorteosakonnas, et pakkuda näitusevõimalust algajatele, amatööridele, lastele ja noortele.</t>
  </si>
  <si>
    <t>Kõigist lugemissaalidest peab olema lihtne liigutada tellitud-tagastatud raamatuid: 1. õue targa kapi juurde, 2. tagastusautomaadi juurest saali 3. transpordialale</t>
  </si>
  <si>
    <t>Väliruum: tark kapp õues (5m seina ääres), välilugemissaal, tegevuste laienemine õue, statsionaarsed mängud, talvine kasutus.</t>
  </si>
  <si>
    <r>
      <t>Pindala m</t>
    </r>
    <r>
      <rPr>
        <b/>
        <vertAlign val="superscript"/>
        <sz val="10"/>
        <color indexed="8"/>
        <rFont val="Calibri"/>
        <family val="2"/>
        <charset val="186"/>
        <scheme val="minor"/>
      </rPr>
      <t>2</t>
    </r>
  </si>
  <si>
    <t>Transpordiala: näituse ettevalmistusala lähedal. Turvaline, ilmastiku eest kaitstud laadimisala. Peab saama transpordibussiga (rekkaga?) sisse sõita ja manööverdada varju all.</t>
  </si>
  <si>
    <t>Töövahendite hoiustamine: eri mõõdus paberid, värvid, pintslid, trükipress, pliiatsid, liimid, värvilised paberid, töölaud pakendamiseks.</t>
  </si>
  <si>
    <t xml:space="preserve"> Näituste lähedal. Rendiruum.</t>
  </si>
  <si>
    <t>Kindlasti vajab päevavalgust. hea ventilatsioon, palju tööpinda (2 suurt töölauda, lisaks eraldi lõikamise laud), arvutinurk 3 in, vertikaalne hoiustamine, pressimine, madalad riiulid (materjalid,  paspartuu papid, vahepaberid jne), palju kappe, rullihoidikud, kraanikauss, mille kõrval kuivatamise võimalus. 
Seinaga eraldatud diginurk 15 m2 pildistamiseks, suur laud 1,5x2m.</t>
  </si>
  <si>
    <t>Cateringi ettevalmistusala</t>
  </si>
  <si>
    <t>Akustilise töötlusega ruum.</t>
  </si>
  <si>
    <t>Otseühendus väikese saaliga</t>
  </si>
  <si>
    <t>Otseühendus blackboxiga</t>
  </si>
  <si>
    <t>Multifunktsionaalne suur saal. Seinaga kaheks jagatav (teisaldatav vahesein), võimalik rööpkasutus või väiksemad üritused (täissaali tunne). Lava eri asetused, istekohad võimalik lihtsasti kokku lükata nt otsaseina sisse (tribüün) või põranda alla.</t>
  </si>
  <si>
    <t>Pealadu</t>
  </si>
  <si>
    <t>Tagaladu</t>
  </si>
  <si>
    <t>Ühenduskoridorid</t>
  </si>
  <si>
    <t>Backstage</t>
  </si>
  <si>
    <t>Catering</t>
  </si>
  <si>
    <t>Tööruumid</t>
  </si>
  <si>
    <t>Garderoob</t>
  </si>
  <si>
    <t>Väike saal</t>
  </si>
  <si>
    <t>Lektoorium</t>
  </si>
  <si>
    <t>parem nimi????</t>
  </si>
  <si>
    <t>Kõrgus</t>
  </si>
  <si>
    <t>näituste abiruum, tööriistad, moodulseinad, vitriinid, pingid, postamendid, mööbel jm korduvkasutatav materjal, minitõstuk.</t>
  </si>
  <si>
    <t>Kunsti-muuseum</t>
  </si>
  <si>
    <t>Sündmus-keskus</t>
  </si>
  <si>
    <t>Raamatukogu- ja majainfo</t>
  </si>
  <si>
    <t>Väärtfilmi-kino</t>
  </si>
  <si>
    <t>Suur saal</t>
  </si>
  <si>
    <t xml:space="preserve">Väike saal </t>
  </si>
  <si>
    <t>Projektsiooniruum</t>
  </si>
  <si>
    <t>Kontor</t>
  </si>
  <si>
    <t>Publikuala</t>
  </si>
  <si>
    <t>Katusekino</t>
  </si>
  <si>
    <t>Saalide tagaosas.</t>
  </si>
  <si>
    <t>Kinokohvik (külm söök, snäkid, joogid), piletikassa ja hajumisala, võimalus kohtumisteks, vestlusringideks, viktoriinideks jm tegevusteks.</t>
  </si>
  <si>
    <t>Ekraanile (10x4,2m, alumine äär maapinnast 1,5m) parim füüsiline sein, mitte nt täispuhutav, suunaga läände (päikeseloojang jääb ekraani taha), arvestada tuule ja väikese vihmaga. Võib olla tasane pind või tagumised toolid kõrgemal, aga oluline paindlikkus. Sh projektsiooniruum 10 m2</t>
  </si>
  <si>
    <t>Kunstiraamatud</t>
  </si>
  <si>
    <t>Publikuala, piletikassa ja kohvik: ei pea olema ainult kino kasutuses, aga loob meeleolu ja tervikkogemuse</t>
  </si>
  <si>
    <t>Eraldi sissepääsud töötajatele ja esinejatele ning publikule, avalik ja kinnine tsoon ei tohi omavahel ristuda.</t>
  </si>
  <si>
    <t>Saalid peavad olema helikindlad, selleks näha ette vaheruumid eraldama muudest ruumidest ja üldalast, topeltseinad vms. Vaja ka piisavalt väljapääse saalist (tuleohutus).</t>
  </si>
  <si>
    <t>Abiruumide ja saali ühendus, heliisolatsiooni puhver eri funktsioonide vahel. ideaalis igas küjes: võimaldab paralleelkasututst, sujuvat ühendust abiruumidega, tehnika jm vajaliku transportimist, tehnilise personali ja esinejate liikumine saali ümber (nt koridorid saali ja lao vahel). Suur ja väike saal saavad kasutada samu abiruume (sh backstage). Avalik ja kinnine tsoon ei tohi omavahel ristuda.</t>
  </si>
  <si>
    <t>Kinol oluline eraldi sissepääs (avatud kauem), selge tähistamine, oluline identiteedi osa (nägu ja teekond). Lahkudes ei peaks läbi tühja maja ekslema või evakuatsioonipääsu liikuma. Sama kehtib katusekino puhul. Koht reklaamile ja kinokavale.</t>
  </si>
  <si>
    <t>Prügi äraviimine ja sorteerimine eraldi alal, ühendatud transpordialaga ja avalikust ruumit varjestatud.</t>
  </si>
  <si>
    <t>Väliterrass</t>
  </si>
  <si>
    <t>Katuseterrass</t>
  </si>
  <si>
    <t>Riietusruumid</t>
  </si>
  <si>
    <t>Söögiala 1</t>
  </si>
  <si>
    <t>Söögiala 2</t>
  </si>
  <si>
    <t>Eraldi ruumid, võimalik eraldi sissepääs (saab kasutada maja lahtiolekuaegadest olenemata, iseseisvalt).</t>
  </si>
  <si>
    <t>Serveriruum</t>
  </si>
  <si>
    <t>Riietusruum</t>
  </si>
  <si>
    <t>M ja N riietus ja pesu.</t>
  </si>
  <si>
    <t>Akustilise töötlusega ruum. Päevavaluse vajadus.</t>
  </si>
  <si>
    <t>Eraldi ruumid, omavahel ühendatud. Võimalus liikuda ka ajal, kui maja on kinni.</t>
  </si>
  <si>
    <t>ERR intervjuu plats</t>
  </si>
  <si>
    <t>2 teenindajat, sh 1 eraldatud ehk muust SÜKU melust pisut eraldatud vastuvõturuum (seina taga, privaatboks), kus kliendid saaksid oma vajadused lahti rääkida, avaldusi täita ning registritoimingute tegemise ajal oodata, infomaterjalidega tutvuda või üldist nõustamist saada. Stend trükistega, avalikul väljapanekul materjali eksponeerimine (detailplaneeringud, projektid jm avalik info).</t>
  </si>
  <si>
    <t>1-2 teenindajat leti taga, 1 töökoht eraldi (andmehaldus jms, kontoriosas sihtasutuse juures).</t>
  </si>
  <si>
    <t>2 teenindajat, sh 1 eraldatud ehk muust SÜKU melust pisut eraldatud vastuvõturuum (seina taga, privaatboks), kus võimalik elukoht registreerida, isikukoodi taotleda jm vajalikku teavet või suuniseid. Juhataja eraldi kabinet (kontoriosas sihtasutuse juures).</t>
  </si>
  <si>
    <t>Muuseum</t>
  </si>
  <si>
    <t>Sündmuskeskus</t>
  </si>
  <si>
    <t>Väärtfilmikino</t>
  </si>
  <si>
    <t>Koondtabel 1</t>
  </si>
  <si>
    <t>Koondtabel 2</t>
  </si>
  <si>
    <t>kokku üldpind</t>
  </si>
  <si>
    <t>Parkla</t>
  </si>
  <si>
    <t>Transpordiala</t>
  </si>
  <si>
    <t>Jalgrataste parkla</t>
  </si>
  <si>
    <t>Maapealne hooneosa</t>
  </si>
  <si>
    <t>Maa-alune hooneosa</t>
  </si>
  <si>
    <t>Lisateave</t>
  </si>
  <si>
    <t>Töökohtade arv</t>
  </si>
  <si>
    <t>Eksliibriste ja autogrammide kogu. Haruldused, mida tuuakse kasutamiseks saali, kuid koju ei laenutata</t>
  </si>
  <si>
    <t>Harulduste kogu</t>
  </si>
  <si>
    <t>Heli- ja valgustehnika jms. Vajalik visuaalne ühendus saaliga, ei tohi olla klaasi taga, pigem eendub sama ruumi sisse (heli ideaalis otse keskelt)</t>
  </si>
  <si>
    <t>Seminariruum</t>
  </si>
  <si>
    <t>Transpordiala ettevalmistuslao juures samal tasapinnal.</t>
  </si>
  <si>
    <t>Ülekandebussi parkimine (nt ERRi mobiilne ülekandejaam), vajab ühenduspunkti hoonega (toide). Peatumiskoht esinejate bussile.</t>
  </si>
  <si>
    <t>Värviruum</t>
  </si>
  <si>
    <t>Väiksemad ruumid konsoolide ja virtuaalreaalsuse jaoks, helisummutav, 3tk 12 m2 (2 töökohta), 1tk 20 m2</t>
  </si>
  <si>
    <t xml:space="preserve"> Väga väärtuslik ja hinnaline materjal. Arhiiviväärtusega dokumentide loomine, korrastamine ja säilitamine, fotode digiteerimine, samuti raamatukokku saabuvate teavikute arvele võtmine ning kataloogimine. Vajab  avarat tööpinda (1 töökoht) ja skaneerimis-printimisvõimalust.</t>
  </si>
  <si>
    <t>3 tk 18 m2 (2-3 töökohta), 2 tk 30 m2 (4-6 töökohta) klaasist boksid, võimalik reserveerida koosolekuteks (tasuta) või välja rentida</t>
  </si>
  <si>
    <t>Väike ruum ürituste korraldamiseks (seminarid, sünnipäevad, koosolekud jms, 10 in), mida saab välja rentida.</t>
  </si>
  <si>
    <t>600 statsionaarset, laiendamisvõimalus kuni 1000 kohta garderoobis, võib olla eraldi. 60 lukustatavat hoiukappi (eri suurused), panipaik suuremate asjade hoiustamiseks. Ürituste välisel ajal kasutavad seda teised maja külalised (raamatukogu, kunstimuuseum).</t>
  </si>
  <si>
    <t xml:space="preserve">Kõrgendatud turvanõuetega (ligipääs kolmandatele isikutele keelatud), laadimisala vahetuses läheduses. </t>
  </si>
  <si>
    <t>Ühendusteed ca 15%</t>
  </si>
  <si>
    <t>Tehnilised ruumid ca 7 %</t>
  </si>
  <si>
    <r>
      <rPr>
        <b/>
        <sz val="10"/>
        <color theme="1"/>
        <rFont val="Calibri"/>
        <family val="2"/>
        <charset val="186"/>
        <scheme val="minor"/>
      </rPr>
      <t>NB!</t>
    </r>
    <r>
      <rPr>
        <sz val="10"/>
        <color theme="1"/>
        <rFont val="Calibri"/>
        <family val="2"/>
        <charset val="186"/>
        <scheme val="minor"/>
      </rPr>
      <t xml:space="preserve"> Hoonele lisandub majandushoov ja turvatud transpordiala, kaetud parkimine jalgratastele, lapsevankrite parkla (varju all või siseruumides), peatumiskohad teenindavale transpordile ja sõidujagamisteenustele, elektriautode laadimiskohad.</t>
    </r>
  </si>
  <si>
    <t>parkimiskohtade arv</t>
  </si>
  <si>
    <t>peatumiskohtade arv (buss, kaubaauto, prügivedu)</t>
  </si>
  <si>
    <t>Sise- ja väliautomaadi vahel eraldi ruumis sorteer.  Välisseinast saab raamatuid tagastada 24/7. Võiks olla nähtav väljast või fuajeest ehk raamatu teekond jälgitav läbi klaasi. Väliruumis kindlasti vaja automaadi kohale varikatust.</t>
  </si>
  <si>
    <t>Võimaluse korral võiks olla näitusesaalide läheduses või ühenduses koridoriga, aga mitte avaliku alaga, et saaks töid ruumidest näituse saali transportida. Ruumidel vajalik hea ühendus ventilatsiooniga, nt ventilatsiooniseadme lähedal, üks sein välissein vms.</t>
  </si>
  <si>
    <t>Kõvakattega ala</t>
  </si>
  <si>
    <t>Haljasala</t>
  </si>
  <si>
    <r>
      <t>Pindala m</t>
    </r>
    <r>
      <rPr>
        <b/>
        <vertAlign val="superscript"/>
        <sz val="10"/>
        <color indexed="8"/>
        <rFont val="Calibri"/>
        <family val="2"/>
        <charset val="186"/>
        <scheme val="minor"/>
      </rPr>
      <t xml:space="preserve">2 </t>
    </r>
    <r>
      <rPr>
        <b/>
        <sz val="10"/>
        <color indexed="8"/>
        <rFont val="Calibri"/>
        <family val="2"/>
        <charset val="186"/>
        <scheme val="minor"/>
      </rPr>
      <t>soovituslik</t>
    </r>
  </si>
  <si>
    <r>
      <t>Pindala m</t>
    </r>
    <r>
      <rPr>
        <b/>
        <vertAlign val="superscript"/>
        <sz val="10"/>
        <color indexed="8"/>
        <rFont val="Calibri"/>
        <family val="2"/>
        <charset val="186"/>
        <scheme val="minor"/>
      </rPr>
      <t xml:space="preserve">2 </t>
    </r>
    <r>
      <rPr>
        <b/>
        <sz val="10"/>
        <color indexed="8"/>
        <rFont val="Calibri"/>
        <family val="2"/>
        <charset val="186"/>
        <scheme val="minor"/>
      </rPr>
      <t>tegelik</t>
    </r>
  </si>
  <si>
    <t>Oluline lihtne orienteerumine ja nähtavus ehk ruumi loetavus, et selgelt paistaks sissepääsud näitusele või raamatukokku, sündmuskeskus, kino, lift, trepid jne.</t>
  </si>
  <si>
    <t>eraldi Vanemuise tn 1 ja kogu võistlusala</t>
  </si>
  <si>
    <t>Multifunktsionaalne kontoripind.</t>
  </si>
  <si>
    <t>Videomontaaž ja teksti lugemine</t>
  </si>
  <si>
    <t xml:space="preserve">Serveriruum </t>
  </si>
  <si>
    <t>Tele- ja raadiostuudio oma koos</t>
  </si>
  <si>
    <t>Lisanduvad tualettruumid ja koristamisruumid. Arvestada 1 unisex wc/15 in, lisaks inva wc.</t>
  </si>
  <si>
    <t>Kultuurikeskus</t>
  </si>
  <si>
    <t>Raamatute parandamine ja kiletamine, näituste ettevalmistamine, laud, kapid. Sh laoruum 10 m2.</t>
  </si>
  <si>
    <t>Direktor</t>
  </si>
  <si>
    <t>Kabinet 1 in</t>
  </si>
  <si>
    <t>5 tk a 12 m2: 4 osakonnajuhatajat ja asedirektor</t>
  </si>
  <si>
    <t>Avatud tööala</t>
  </si>
  <si>
    <t>Kabinet 2 in</t>
  </si>
  <si>
    <t>2 tk a 16 m2: arendusjuht ja kogukonnatööjuht, personalijuht ja majandusjuht</t>
  </si>
  <si>
    <t>Puhkeruum</t>
  </si>
  <si>
    <t>kommunikatsiooni- ja turundusspetsialist</t>
  </si>
  <si>
    <t>3tk a 12 m2: 3 osakonnajuhatajat</t>
  </si>
  <si>
    <t>Juhataja</t>
  </si>
  <si>
    <t>6 m2/töökoht.</t>
  </si>
  <si>
    <t>Võimalus liikuda ka ajal, kui maja on kinni.</t>
  </si>
  <si>
    <t>LIGIPÄÄSETAVUS</t>
  </si>
  <si>
    <t>Avatud ala</t>
  </si>
  <si>
    <t>Personaliala</t>
  </si>
  <si>
    <t>Piiratud ligipääs</t>
  </si>
  <si>
    <t>Koostööruum</t>
  </si>
  <si>
    <t>5 tk a 4 m2. Telefoniga rääkimise ruum. Ruumi mahub vajadusel kuni 4 inimest. Sisustus 2 diivanitüüpi istet ja väike laud istekohtade vahel.</t>
  </si>
  <si>
    <t>Koosolekulauaga kabinet</t>
  </si>
  <si>
    <t>Ruumid, kuhu on juurdepääs kõigile hoone kasutajatele. Külastajatele avatud tsoon, teistes tsoonides võib külaline liikuda vaid koos saatjaga.</t>
  </si>
  <si>
    <t>Tööruumid, kuhu juurdepääs on piiratud üldiste läbipääsuõigustega.</t>
  </si>
  <si>
    <t>Kõrgendatud juurdepääsupiirangutega ruumid, lisa turvanõuetega ala, tehniline ruum või ladu.</t>
  </si>
  <si>
    <t>Vajalik tagada ka privaatsus ja vaikus, sest töötajatel keskendumist nõudvad ülesanded (uurimustöö, lugemine jne), lisaks suhtlemine ja nõustamine: tööpesad, võimalus eraldumiseks avatud tööalast. Rõhku tuleks panna ühisele puhkealale.</t>
  </si>
  <si>
    <t>Kontoriruumid on liigendatud erinevateks tööaladeks. Büroo lahendus väldib totaalset kabinet-koridor süsteemi. Avatud tööalasid jagavad ruumialadeks kabinetid, nõupidamisteruumid, puhkeruumid, koostööruumid (telefoniga rääkimiseks ja rühmatööks eraldi mürarikkamad alad). Avatud tööala ruumi suurus 5 kuni 10 töökohta.</t>
  </si>
  <si>
    <t xml:space="preserve">Rruumijaotus on kaasaegne, jagatud kõrvuti paiknevateks ning koos töötavateks formaalseteks tööaladeks (kabinet, avatud büroo töölaudadega) kui ka mitteformaalseteks tööaladeks (puhkealad, nurgad, nišid), kus töötajate koostöö ei toimu ainult kontorilaua taga vaid vabamas keskkonnas. Tööruumid arvestavad paindliku töökeskkonnaga, töökohtade lisamise võimalusega, mobiilsete töökohtade loomise võimalusega (osalise tööajaga, kodu- või kaugtöö vormis töötajatele vajadusel tekkiv vaba töökoht). </t>
  </si>
  <si>
    <t>6 m2/töökoht. Avalikud suhted, IT, laste- ja noorteosakond, ajakirjandus, ilukirjandus, erialakirjandus, sekretär. Vajab riiuleid (näitused, raamatud). Avatud tööala 1 ruumi suurus 5-10 töökohta.</t>
  </si>
  <si>
    <t>6 m2/töökoht. Direktori abi, näituste osakond, kogude osakond, haldus, vabatahtlikud, lisaks saaliteenindajate lockerid. Avatud tööala 1 ruumi suurus 5-10 töökohta.</t>
  </si>
  <si>
    <t>Kunstimuuseumi raamatukogu arhiiv</t>
  </si>
  <si>
    <t>Kunstiraamatud paigutatakse koos kunstimuuseumi raamatukoguga. Riiulite vahekaugus 105 cm, läbikäik 2 riiulirea vahel (otstes) 120 cm. Kõik riiulite vahed peavad olema ratastooliga ligipääsetavad. Avatud ala osa erinevad töökohad: poolvaikne lugemis- ja õppimisala, arvutitöökohad, erinevad istumiskohad, üksi- ja koosolemise kohad.</t>
  </si>
  <si>
    <t>Päevavalgus ok, aga aknad peavad olema kõik hõlpsalt pimendatavad või kaetud nutikilega.
Ruumil ei tohiks olla terav-nürinurki (ristkülik eelistatud).
Ruumid võivad olla erikujulised või läbi mitme korruse (max 3 osa, üks osa võiks min 500 m2), aga peab olema omavahel  seotud (1 suur saal ideaalsem).</t>
  </si>
  <si>
    <t>Päevavalgus ok, aga aknad peavad olema kõik hõlpsalt pimendatavad või kaetud nutikilega. 
Ruumil ei tohiks olla terav-nürinurki (ristkülik eelistatud). Ruumid võivad olla liigendatud või läbi mitme korruse (võrdse suurusega, saab teha korraga 2-3 erinevat näitust), aga peab olema omavahel  seotud (võimalik teha 1 näitus).</t>
  </si>
  <si>
    <t>Aknaid pole vaja.
Ruumil ei tohiks olla terav-nürinurki (ristkülik eelistatud).</t>
  </si>
  <si>
    <t>Võimalus jagada kaheks eraldi ruumiks (heliisolatsiooniga lükand- või voldikseinaga).  Töötoad ja loengud: haridusklass on ruum töötubade läbiviimiseks mahutab vähemalt 30 inimest (toolidele-laudadele lisaks vaba liikumisruum); loengute ruum (sh vestlusringid, sümpoosiumid) teisaldatavate toolidega.</t>
  </si>
  <si>
    <t>Stuudio juures.</t>
  </si>
  <si>
    <t>Tehnikaruumi juures. Rendiruum.</t>
  </si>
  <si>
    <t xml:space="preserve">Kui laod jm abiruumid ja/või transpordiala ei asu saalidega ühel korrusel, peavad ruumid olema ühendatud transpordilifitga (sama, mis muuseumil). Transpordilifti mõõdud 2,5 x 6 m, H min 2,5m, kandevõime 4 t. </t>
  </si>
  <si>
    <t>Esinejate ala: grimmituba ja esinejate ooteruum 20 m2, esinejate riietusruum 10 m2, garderoob+pesu 2 dušiga 40 in 2x44 m2, garderoob 2+2 in 2x25 m2, staari riietus+pesu 25 m2, wc 4x3 m2, köök+söögiruum 30 m2, töötajate riietus- ja pesuruum M+N 25 m2</t>
  </si>
  <si>
    <t>Fuajee</t>
  </si>
  <si>
    <t>Köök+abiruumid 1</t>
  </si>
  <si>
    <t>Köök+abiruumid 2</t>
  </si>
  <si>
    <r>
      <rPr>
        <b/>
        <sz val="10"/>
        <color theme="1"/>
        <rFont val="Calibri"/>
        <family val="2"/>
        <charset val="186"/>
        <scheme val="minor"/>
      </rPr>
      <t>NB!</t>
    </r>
    <r>
      <rPr>
        <sz val="10"/>
        <color theme="1"/>
        <rFont val="Calibri"/>
        <family val="2"/>
        <charset val="186"/>
        <scheme val="minor"/>
      </rPr>
      <t xml:space="preserve"> Käesolevas ruumiprogrammis ei ole andmeid koristusruumide ja tualettruumide arvu ja suuruse osas, selles osas tuleb lähtuda tervisekaitse- ja tuleohutusnõuetest. Ette näha nii invatualetid kui ka mähkimisruum ja ema-lapse tuba.</t>
    </r>
  </si>
  <si>
    <t>2 tk a 25 m2. Puhkeala: lamamiskohad, eraldumisvõimalus. Kohvinurk, suurem laud mitteformaalseteks koosolekuteks.</t>
  </si>
  <si>
    <t>Puhkeala: lamamiskohad, eraldumisvõimalus. Kohvinurk, suurem laud mitteformaalseteks koosolekuteks.</t>
  </si>
  <si>
    <t>Peasissepääsu ala</t>
  </si>
  <si>
    <t>Vastavalt arhitektuurilahendusele.</t>
  </si>
  <si>
    <t>Rendiruumidel peaks olema juurdepääs ka ajal, kui muuseum on suletud.</t>
  </si>
  <si>
    <t xml:space="preserve">Puldiruum </t>
  </si>
  <si>
    <t>Akustilise töötlusega ruum. Režii, insener ja valgustaja.</t>
  </si>
  <si>
    <t>Tehnikaladu</t>
  </si>
  <si>
    <t>Tehnikalaos on hoiul telerid, projektorid, kõlarid jm tehniline inventar ja esitlustehnika, eri suurustes riiulid.</t>
  </si>
  <si>
    <t>Tööruum</t>
  </si>
  <si>
    <t>M+N riietus ja pesu, 2x12 inimest</t>
  </si>
  <si>
    <r>
      <rPr>
        <b/>
        <sz val="10"/>
        <color theme="1"/>
        <rFont val="Calibri"/>
        <family val="2"/>
        <charset val="186"/>
        <scheme val="minor"/>
      </rPr>
      <t>NB!</t>
    </r>
    <r>
      <rPr>
        <sz val="10"/>
        <color theme="1"/>
        <rFont val="Calibri"/>
        <family val="2"/>
        <charset val="186"/>
        <scheme val="minor"/>
      </rPr>
      <t xml:space="preserve"> Hoonele kavandada maa-alune osa, kus on parkla ja lisaks muud sobivad funktsioonid, mis ei vaja otsest päevavalgust (kunstimuuseum, garderoob, saalid, näitusepinnad vms) ja mida saab kergesti vabastada üleliigsetest asjadest. Maa-alune osa peab sobima varjumiskohaks (ilma akendeta või lihtasti varjestatavad või kaetavad aknad), kuhu saab lihtsasti tänavalt sisse (vajalik 2 sissepääsu).</t>
    </r>
  </si>
  <si>
    <t xml:space="preserve"> 120-150</t>
  </si>
  <si>
    <t>60-90</t>
  </si>
  <si>
    <t>köök (sh avatud teenindusala), laoruumid, sh walk-in külmladu, sügavkülm, kuivladu, joogiladu.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</si>
</sst>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4"/>
      <color theme="1"/>
      <name val="Calibri"/>
      <family val="2"/>
      <charset val="186"/>
      <scheme val="minor"/>
    </font>
    <font>
      <sz val="10"/>
      <name val="Arial"/>
      <family val="2"/>
      <charset val="186"/>
    </font>
    <font>
      <sz val="11"/>
      <color rgb="FF000000"/>
      <name val="Calibri"/>
      <family val="2"/>
      <charset val="186"/>
      <scheme val="minor"/>
    </font>
    <font>
      <sz val="11"/>
      <name val="Calibri"/>
      <family val="2"/>
      <charset val="186"/>
      <scheme val="minor"/>
    </font>
    <font>
      <sz val="10"/>
      <name val="Arial"/>
      <family val="2"/>
      <charset val="186"/>
    </font>
    <font>
      <b/>
      <sz val="10"/>
      <color indexed="8"/>
      <name val="Garamond"/>
      <family val="1"/>
      <charset val="186"/>
    </font>
    <font>
      <sz val="10"/>
      <color indexed="8"/>
      <name val="Garamond"/>
      <family val="1"/>
      <charset val="186"/>
    </font>
    <font>
      <sz val="11"/>
      <color indexed="8"/>
      <name val="Garamond"/>
      <family val="1"/>
      <charset val="186"/>
    </font>
    <font>
      <b/>
      <sz val="11"/>
      <color indexed="8"/>
      <name val="Garamond"/>
      <family val="1"/>
      <charset val="186"/>
    </font>
    <font>
      <sz val="10"/>
      <color indexed="8"/>
      <name val="Arial"/>
      <family val="2"/>
      <charset val="186"/>
    </font>
    <font>
      <b/>
      <sz val="10"/>
      <color indexed="8"/>
      <name val="Calibri"/>
      <family val="2"/>
      <charset val="186"/>
      <scheme val="minor"/>
    </font>
    <font>
      <sz val="10"/>
      <color indexed="8"/>
      <name val="Calibri"/>
      <family val="2"/>
      <charset val="186"/>
      <scheme val="minor"/>
    </font>
    <font>
      <sz val="11"/>
      <color indexed="8"/>
      <name val="Calibri"/>
      <family val="2"/>
      <charset val="186"/>
      <scheme val="minor"/>
    </font>
    <font>
      <sz val="10"/>
      <name val="Calibri"/>
      <family val="2"/>
      <charset val="186"/>
      <scheme val="minor"/>
    </font>
    <font>
      <b/>
      <sz val="14"/>
      <color indexed="8"/>
      <name val="Calibri"/>
      <family val="2"/>
      <charset val="186"/>
      <scheme val="minor"/>
    </font>
    <font>
      <b/>
      <sz val="14"/>
      <color indexed="8"/>
      <name val="Garamond"/>
      <family val="1"/>
      <charset val="186"/>
    </font>
    <font>
      <sz val="11"/>
      <color rgb="FFFF0000"/>
      <name val="Calibri"/>
      <family val="2"/>
      <charset val="186"/>
      <scheme val="minor"/>
    </font>
    <font>
      <sz val="14"/>
      <color indexed="8"/>
      <name val="Calibri"/>
      <family val="2"/>
      <charset val="186"/>
      <scheme val="minor"/>
    </font>
    <font>
      <sz val="10"/>
      <color rgb="FF000000"/>
      <name val="Calibri"/>
      <family val="2"/>
      <charset val="186"/>
      <scheme val="minor"/>
    </font>
    <font>
      <sz val="10"/>
      <color theme="1"/>
      <name val="Calibri"/>
      <family val="2"/>
      <charset val="186"/>
      <scheme val="minor"/>
    </font>
    <font>
      <sz val="10"/>
      <color rgb="FFFF0000"/>
      <name val="Calibri"/>
      <family val="2"/>
      <charset val="186"/>
      <scheme val="minor"/>
    </font>
    <font>
      <b/>
      <sz val="14"/>
      <color rgb="FF000000"/>
      <name val="Calibri"/>
      <family val="2"/>
      <charset val="186"/>
      <scheme val="minor"/>
    </font>
    <font>
      <sz val="10"/>
      <color rgb="FF7030A0"/>
      <name val="Calibri"/>
      <family val="2"/>
      <charset val="186"/>
    </font>
    <font>
      <sz val="11"/>
      <color rgb="FF000000"/>
      <name val="Calibri"/>
      <family val="2"/>
      <charset val="186"/>
    </font>
    <font>
      <sz val="10"/>
      <color rgb="FF7030A0"/>
      <name val="Calibri"/>
      <family val="2"/>
      <charset val="186"/>
      <scheme val="minor"/>
    </font>
    <font>
      <sz val="10"/>
      <color rgb="FFFF0000"/>
      <name val="Calibri"/>
      <family val="2"/>
      <charset val="186"/>
    </font>
    <font>
      <sz val="10"/>
      <color rgb="FF7030A0"/>
      <name val="Calibri"/>
      <family val="2"/>
      <charset val="186"/>
    </font>
    <font>
      <b/>
      <sz val="11"/>
      <color rgb="FFFF0000"/>
      <name val="Calibri"/>
      <family val="2"/>
      <charset val="186"/>
    </font>
    <font>
      <b/>
      <sz val="11"/>
      <color rgb="FFFF0000"/>
      <name val="Calibri"/>
      <family val="2"/>
      <charset val="186"/>
      <scheme val="minor"/>
    </font>
    <font>
      <sz val="11"/>
      <color rgb="FF7030A0"/>
      <name val="Calibri"/>
      <family val="2"/>
      <scheme val="minor"/>
    </font>
    <font>
      <sz val="10"/>
      <color rgb="FF305496"/>
      <name val="Calibri"/>
      <family val="2"/>
      <charset val="186"/>
    </font>
    <font>
      <sz val="11"/>
      <color rgb="FF7030A0"/>
      <name val="Calibri"/>
      <family val="2"/>
      <charset val="186"/>
    </font>
    <font>
      <sz val="10"/>
      <color rgb="FFFF0000"/>
      <name val="Calibri"/>
      <family val="2"/>
      <charset val="186"/>
    </font>
    <font>
      <sz val="10"/>
      <name val="Calibri"/>
      <family val="2"/>
      <charset val="186"/>
    </font>
    <font>
      <sz val="10"/>
      <color rgb="FF000000"/>
      <name val="Calibri"/>
      <family val="2"/>
      <charset val="186"/>
    </font>
    <font>
      <b/>
      <sz val="11"/>
      <color rgb="FFFF0000"/>
      <name val="Calibri"/>
      <family val="2"/>
      <charset val="186"/>
    </font>
    <font>
      <sz val="11"/>
      <color theme="1"/>
      <name val="Calibri"/>
      <family val="2"/>
      <charset val="186"/>
      <scheme val="minor"/>
    </font>
    <font>
      <b/>
      <sz val="10"/>
      <color theme="1"/>
      <name val="Calibri"/>
      <family val="2"/>
      <charset val="186"/>
      <scheme val="minor"/>
    </font>
    <font>
      <b/>
      <sz val="10"/>
      <name val="Calibri"/>
      <family val="2"/>
      <charset val="186"/>
      <scheme val="minor"/>
    </font>
    <font>
      <sz val="11"/>
      <color rgb="FF7030A0"/>
      <name val="Calibri"/>
      <family val="2"/>
      <charset val="186"/>
      <scheme val="minor"/>
    </font>
    <font>
      <sz val="10"/>
      <color theme="1"/>
      <name val="Times New Roman"/>
      <family val="1"/>
      <charset val="186"/>
    </font>
    <font>
      <b/>
      <vertAlign val="superscript"/>
      <sz val="10"/>
      <color indexed="8"/>
      <name val="Calibri"/>
      <family val="2"/>
      <charset val="186"/>
      <scheme val="minor"/>
    </font>
    <font>
      <b/>
      <sz val="10"/>
      <color indexed="9"/>
      <name val="Calibri"/>
      <family val="2"/>
      <charset val="186"/>
      <scheme val="minor"/>
    </font>
    <font>
      <b/>
      <sz val="18"/>
      <color theme="1"/>
      <name val="Calibri"/>
      <family val="2"/>
      <charset val="186"/>
      <scheme val="minor"/>
    </font>
    <font>
      <b/>
      <sz val="11"/>
      <color indexed="8"/>
      <name val="Calibri"/>
      <family val="2"/>
      <charset val="186"/>
      <scheme val="minor"/>
    </font>
    <font>
      <b/>
      <sz val="11"/>
      <color rgb="FF000000"/>
      <name val="Calibri"/>
      <family val="2"/>
      <charset val="186"/>
      <scheme val="minor"/>
    </font>
    <font>
      <b/>
      <sz val="12"/>
      <color theme="1"/>
      <name val="Calibri"/>
      <family val="2"/>
      <charset val="186"/>
      <scheme val="minor"/>
    </font>
  </fonts>
  <fills count="12">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rgb="FFFFFFFF"/>
        <bgColor indexed="64"/>
      </patternFill>
    </fill>
    <fill>
      <patternFill patternType="solid">
        <fgColor theme="0"/>
        <bgColor rgb="FF000000"/>
      </patternFill>
    </fill>
    <fill>
      <patternFill patternType="solid">
        <fgColor theme="2" tint="-9.9978637043366805E-2"/>
        <bgColor indexed="64"/>
      </patternFill>
    </fill>
    <fill>
      <patternFill patternType="solid">
        <fgColor theme="2" tint="-9.9978637043366805E-2"/>
        <bgColor indexed="9"/>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0B9D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000000"/>
      </bottom>
      <diagonal/>
    </border>
    <border>
      <left/>
      <right/>
      <top/>
      <bottom style="thin">
        <color theme="2"/>
      </bottom>
      <diagonal/>
    </border>
    <border>
      <left/>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style="thin">
        <color indexed="64"/>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right/>
      <top style="thin">
        <color indexed="64"/>
      </top>
      <bottom style="thin">
        <color theme="2" tint="-9.9978637043366805E-2"/>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style="thin">
        <color theme="2" tint="-9.9978637043366805E-2"/>
      </left>
      <right/>
      <top/>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
      <left/>
      <right/>
      <top style="thin">
        <color theme="2" tint="-9.9978637043366805E-2"/>
      </top>
      <bottom style="thin">
        <color theme="2" tint="-9.9978637043366805E-2"/>
      </bottom>
      <diagonal/>
    </border>
    <border>
      <left style="thin">
        <color indexed="64"/>
      </left>
      <right/>
      <top style="thin">
        <color theme="2" tint="-9.9978637043366805E-2"/>
      </top>
      <bottom style="thin">
        <color theme="2" tint="-9.9978637043366805E-2"/>
      </bottom>
      <diagonal/>
    </border>
    <border>
      <left style="thin">
        <color indexed="64"/>
      </left>
      <right/>
      <top style="thin">
        <color indexed="64"/>
      </top>
      <bottom style="thin">
        <color indexed="64"/>
      </bottom>
      <diagonal/>
    </border>
    <border>
      <left style="thin">
        <color indexed="64"/>
      </left>
      <right/>
      <top style="thin">
        <color theme="2" tint="-9.9978637043366805E-2"/>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2" tint="-9.9978637043366805E-2"/>
      </left>
      <right style="thin">
        <color theme="2" tint="-9.9978637043366805E-2"/>
      </right>
      <top style="medium">
        <color indexed="64"/>
      </top>
      <bottom style="thin">
        <color theme="2" tint="-9.9978637043366805E-2"/>
      </bottom>
      <diagonal/>
    </border>
  </borders>
  <cellStyleXfs count="3">
    <xf numFmtId="0" fontId="0" fillId="0" borderId="0"/>
    <xf numFmtId="0" fontId="4" fillId="0" borderId="0" applyNumberFormat="0" applyFont="0" applyFill="0" applyBorder="0" applyAlignment="0" applyProtection="0"/>
    <xf numFmtId="0" fontId="7" fillId="0" borderId="0"/>
  </cellStyleXfs>
  <cellXfs count="466">
    <xf numFmtId="0" fontId="0" fillId="0" borderId="0" xfId="0"/>
    <xf numFmtId="0" fontId="0" fillId="0" borderId="0" xfId="0" applyAlignment="1">
      <alignment horizontal="center"/>
    </xf>
    <xf numFmtId="0" fontId="1" fillId="0" borderId="0" xfId="0" applyFont="1"/>
    <xf numFmtId="0" fontId="3" fillId="0" borderId="0" xfId="0" applyFont="1"/>
    <xf numFmtId="0" fontId="0" fillId="0" borderId="0" xfId="0" applyFill="1" applyBorder="1"/>
    <xf numFmtId="0" fontId="0" fillId="0" borderId="0" xfId="0" applyFont="1"/>
    <xf numFmtId="0" fontId="5" fillId="0" borderId="0" xfId="0" applyFont="1" applyAlignment="1"/>
    <xf numFmtId="0" fontId="0" fillId="0" borderId="0" xfId="0" applyAlignment="1">
      <alignment vertical="top"/>
    </xf>
    <xf numFmtId="49" fontId="5" fillId="0" borderId="0" xfId="0" applyNumberFormat="1" applyFont="1" applyAlignment="1">
      <alignment vertical="top" wrapText="1"/>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left"/>
    </xf>
    <xf numFmtId="49" fontId="0" fillId="0" borderId="0" xfId="0" applyNumberFormat="1" applyFont="1" applyAlignment="1">
      <alignment wrapText="1"/>
    </xf>
    <xf numFmtId="0" fontId="0" fillId="0" borderId="0" xfId="0" applyFont="1" applyAlignment="1">
      <alignment horizontal="center"/>
    </xf>
    <xf numFmtId="0" fontId="22" fillId="0" borderId="1" xfId="0" applyFont="1" applyBorder="1" applyAlignment="1">
      <alignment horizontal="left"/>
    </xf>
    <xf numFmtId="0" fontId="21" fillId="4" borderId="1" xfId="0" applyFont="1" applyFill="1" applyBorder="1" applyAlignment="1">
      <alignment wrapText="1"/>
    </xf>
    <xf numFmtId="0" fontId="17" fillId="7" borderId="1" xfId="2" applyFont="1" applyFill="1" applyBorder="1" applyAlignment="1">
      <alignment horizontal="center"/>
    </xf>
    <xf numFmtId="0" fontId="17" fillId="6" borderId="1" xfId="2" applyFont="1" applyFill="1" applyBorder="1" applyAlignment="1">
      <alignment horizontal="left" wrapText="1"/>
    </xf>
    <xf numFmtId="0" fontId="17" fillId="7" borderId="1" xfId="2" applyFont="1" applyFill="1" applyBorder="1" applyAlignment="1">
      <alignment horizontal="left" wrapText="1"/>
    </xf>
    <xf numFmtId="0" fontId="0" fillId="0" borderId="0" xfId="0" applyAlignment="1">
      <alignment wrapText="1"/>
    </xf>
    <xf numFmtId="0" fontId="0" fillId="0" borderId="3" xfId="0" applyBorder="1"/>
    <xf numFmtId="0" fontId="14" fillId="0" borderId="1" xfId="2" applyFont="1" applyBorder="1" applyAlignment="1">
      <alignment horizontal="left" wrapText="1"/>
    </xf>
    <xf numFmtId="0" fontId="0" fillId="4" borderId="0" xfId="0" applyFill="1"/>
    <xf numFmtId="0" fontId="14" fillId="4" borderId="1" xfId="2" applyFont="1" applyFill="1" applyBorder="1" applyAlignment="1">
      <alignment horizontal="left" wrapText="1"/>
    </xf>
    <xf numFmtId="0" fontId="14" fillId="0" borderId="0" xfId="2" applyFont="1" applyAlignment="1">
      <alignment horizontal="left" wrapText="1"/>
    </xf>
    <xf numFmtId="0" fontId="14" fillId="4" borderId="0" xfId="2" applyFont="1" applyFill="1"/>
    <xf numFmtId="0" fontId="0" fillId="0" borderId="4" xfId="0" applyBorder="1"/>
    <xf numFmtId="0" fontId="0" fillId="0" borderId="5" xfId="0" applyBorder="1"/>
    <xf numFmtId="0" fontId="6" fillId="0" borderId="0" xfId="2" applyFont="1" applyAlignment="1">
      <alignment wrapText="1"/>
    </xf>
    <xf numFmtId="0" fontId="17" fillId="0" borderId="0" xfId="2" applyFont="1" applyAlignment="1">
      <alignment horizontal="left" wrapText="1"/>
    </xf>
    <xf numFmtId="0" fontId="9" fillId="0" borderId="0" xfId="2" applyFont="1" applyAlignment="1">
      <alignment horizontal="left" wrapText="1"/>
    </xf>
    <xf numFmtId="0" fontId="0" fillId="0" borderId="0" xfId="0" applyBorder="1"/>
    <xf numFmtId="0" fontId="26" fillId="0" borderId="0" xfId="0" applyFont="1" applyBorder="1" applyAlignment="1">
      <alignment wrapText="1"/>
    </xf>
    <xf numFmtId="0" fontId="0" fillId="4" borderId="0" xfId="0" applyFill="1" applyBorder="1"/>
    <xf numFmtId="0" fontId="30" fillId="0" borderId="0" xfId="0" applyFont="1" applyBorder="1"/>
    <xf numFmtId="0" fontId="31" fillId="0" borderId="0" xfId="0" applyFont="1" applyBorder="1"/>
    <xf numFmtId="1" fontId="2" fillId="0" borderId="0" xfId="0" applyNumberFormat="1" applyFont="1" applyBorder="1"/>
    <xf numFmtId="0" fontId="3" fillId="0" borderId="0" xfId="0" applyFont="1" applyBorder="1"/>
    <xf numFmtId="0" fontId="16" fillId="4" borderId="0" xfId="0" applyFont="1" applyFill="1" applyBorder="1" applyAlignment="1">
      <alignment wrapText="1"/>
    </xf>
    <xf numFmtId="0" fontId="0" fillId="0" borderId="0" xfId="0" applyBorder="1" applyAlignment="1">
      <alignment wrapText="1"/>
    </xf>
    <xf numFmtId="0" fontId="15" fillId="4" borderId="0" xfId="2" applyFont="1" applyFill="1" applyBorder="1" applyAlignment="1">
      <alignment horizontal="center"/>
    </xf>
    <xf numFmtId="0" fontId="25" fillId="4" borderId="0" xfId="0" applyFont="1" applyFill="1" applyBorder="1" applyAlignment="1">
      <alignment wrapText="1"/>
    </xf>
    <xf numFmtId="0" fontId="27" fillId="4" borderId="0" xfId="0" applyFont="1" applyFill="1" applyBorder="1" applyAlignment="1">
      <alignment wrapText="1"/>
    </xf>
    <xf numFmtId="0" fontId="14" fillId="0" borderId="0" xfId="2" applyFont="1" applyFill="1" applyBorder="1" applyAlignment="1">
      <alignment horizontal="left" wrapText="1"/>
    </xf>
    <xf numFmtId="0" fontId="16" fillId="4" borderId="1" xfId="2" applyFont="1" applyFill="1" applyBorder="1" applyAlignment="1">
      <alignment wrapText="1"/>
    </xf>
    <xf numFmtId="0" fontId="14" fillId="0" borderId="0" xfId="2" applyFont="1" applyBorder="1" applyAlignment="1">
      <alignment horizontal="left" wrapText="1"/>
    </xf>
    <xf numFmtId="0" fontId="21" fillId="0" borderId="1" xfId="0" applyFont="1" applyBorder="1" applyAlignment="1">
      <alignment wrapText="1"/>
    </xf>
    <xf numFmtId="0" fontId="5" fillId="4" borderId="0" xfId="0" applyFont="1" applyFill="1" applyBorder="1" applyAlignment="1">
      <alignment wrapText="1"/>
    </xf>
    <xf numFmtId="0" fontId="5" fillId="0" borderId="0" xfId="0" applyFont="1" applyBorder="1" applyAlignment="1">
      <alignment wrapText="1"/>
    </xf>
    <xf numFmtId="0" fontId="14" fillId="0" borderId="1" xfId="2" applyFont="1" applyBorder="1" applyAlignment="1">
      <alignment wrapText="1"/>
    </xf>
    <xf numFmtId="0" fontId="21" fillId="4" borderId="0" xfId="0" applyFont="1" applyFill="1" applyBorder="1" applyAlignment="1">
      <alignment wrapText="1"/>
    </xf>
    <xf numFmtId="0" fontId="25" fillId="0" borderId="0" xfId="2" applyFont="1" applyBorder="1" applyAlignment="1">
      <alignment horizontal="left" wrapText="1"/>
    </xf>
    <xf numFmtId="0" fontId="37" fillId="0" borderId="1" xfId="2" applyFont="1" applyBorder="1" applyAlignment="1">
      <alignment horizontal="left" wrapText="1"/>
    </xf>
    <xf numFmtId="0" fontId="37" fillId="0" borderId="1" xfId="0" applyFont="1" applyBorder="1" applyAlignment="1">
      <alignment wrapText="1"/>
    </xf>
    <xf numFmtId="0" fontId="37" fillId="4" borderId="1" xfId="0" applyFont="1" applyFill="1" applyBorder="1" applyAlignment="1">
      <alignment wrapText="1"/>
    </xf>
    <xf numFmtId="0" fontId="15" fillId="0" borderId="0" xfId="2" applyFont="1" applyBorder="1" applyAlignment="1">
      <alignment horizontal="center"/>
    </xf>
    <xf numFmtId="0" fontId="14" fillId="4" borderId="0" xfId="2" applyFont="1" applyFill="1" applyBorder="1" applyAlignment="1">
      <alignment horizontal="left" wrapText="1"/>
    </xf>
    <xf numFmtId="0" fontId="15" fillId="4" borderId="0" xfId="2" applyFont="1" applyFill="1" applyBorder="1" applyAlignment="1">
      <alignment wrapText="1"/>
    </xf>
    <xf numFmtId="0" fontId="8" fillId="0" borderId="0" xfId="2" applyFont="1" applyBorder="1" applyAlignment="1">
      <alignment horizontal="left" wrapText="1"/>
    </xf>
    <xf numFmtId="0" fontId="11" fillId="0" borderId="0" xfId="2" applyFont="1" applyBorder="1" applyAlignment="1">
      <alignment horizontal="center"/>
    </xf>
    <xf numFmtId="0" fontId="22" fillId="0" borderId="0" xfId="0" applyFont="1" applyBorder="1" applyAlignment="1">
      <alignment wrapText="1"/>
    </xf>
    <xf numFmtId="0" fontId="27" fillId="0" borderId="0" xfId="0" applyFont="1" applyBorder="1" applyAlignment="1">
      <alignment wrapText="1"/>
    </xf>
    <xf numFmtId="0" fontId="28" fillId="0" borderId="0" xfId="0" applyFont="1" applyBorder="1" applyAlignment="1">
      <alignment wrapText="1"/>
    </xf>
    <xf numFmtId="0" fontId="23" fillId="0" borderId="0" xfId="2" applyFont="1" applyBorder="1" applyAlignment="1">
      <alignment horizontal="left" wrapText="1"/>
    </xf>
    <xf numFmtId="0" fontId="19" fillId="0" borderId="0" xfId="2" applyFont="1" applyBorder="1" applyAlignment="1">
      <alignment wrapText="1"/>
    </xf>
    <xf numFmtId="0" fontId="32" fillId="0" borderId="0" xfId="0" applyFont="1" applyBorder="1" applyAlignment="1">
      <alignment wrapText="1"/>
    </xf>
    <xf numFmtId="0" fontId="23" fillId="0" borderId="0" xfId="0" applyFont="1" applyBorder="1" applyAlignment="1">
      <alignment wrapText="1"/>
    </xf>
    <xf numFmtId="0" fontId="14" fillId="4" borderId="1" xfId="2" applyFont="1" applyFill="1" applyBorder="1" applyAlignment="1">
      <alignment wrapText="1"/>
    </xf>
    <xf numFmtId="0" fontId="6" fillId="0" borderId="6" xfId="0" applyFont="1" applyBorder="1" applyAlignment="1">
      <alignment horizontal="left"/>
    </xf>
    <xf numFmtId="0" fontId="6" fillId="0" borderId="7" xfId="0" applyFont="1" applyBorder="1"/>
    <xf numFmtId="0" fontId="6" fillId="0" borderId="7" xfId="0" applyFont="1" applyBorder="1" applyAlignment="1">
      <alignment wrapText="1"/>
    </xf>
    <xf numFmtId="0" fontId="0" fillId="0" borderId="10" xfId="0" applyBorder="1"/>
    <xf numFmtId="0" fontId="22" fillId="0" borderId="9" xfId="0" applyFont="1" applyBorder="1" applyAlignment="1">
      <alignment wrapText="1"/>
    </xf>
    <xf numFmtId="0" fontId="0" fillId="0" borderId="9" xfId="0" applyBorder="1"/>
    <xf numFmtId="0" fontId="0" fillId="4" borderId="9" xfId="0" applyFill="1" applyBorder="1"/>
    <xf numFmtId="0" fontId="25" fillId="4" borderId="9" xfId="0" applyFont="1" applyFill="1" applyBorder="1" applyAlignment="1">
      <alignment wrapText="1"/>
    </xf>
    <xf numFmtId="0" fontId="23" fillId="0" borderId="9" xfId="0" applyFont="1" applyBorder="1" applyAlignment="1">
      <alignment wrapText="1"/>
    </xf>
    <xf numFmtId="0" fontId="3" fillId="0" borderId="9" xfId="0" applyFont="1" applyBorder="1"/>
    <xf numFmtId="0" fontId="21" fillId="5" borderId="9" xfId="0" applyFont="1" applyFill="1" applyBorder="1" applyAlignment="1">
      <alignment wrapText="1"/>
    </xf>
    <xf numFmtId="0" fontId="19" fillId="0" borderId="9" xfId="0" applyFont="1" applyBorder="1" applyAlignment="1">
      <alignment wrapText="1"/>
    </xf>
    <xf numFmtId="0" fontId="22" fillId="4" borderId="8" xfId="0" applyFont="1" applyFill="1" applyBorder="1" applyAlignment="1">
      <alignment wrapText="1"/>
    </xf>
    <xf numFmtId="0" fontId="25" fillId="4" borderId="8" xfId="0" applyFont="1" applyFill="1" applyBorder="1" applyAlignment="1">
      <alignment wrapText="1"/>
    </xf>
    <xf numFmtId="0" fontId="27" fillId="4" borderId="8" xfId="0" applyFont="1" applyFill="1" applyBorder="1" applyAlignment="1">
      <alignment wrapText="1"/>
    </xf>
    <xf numFmtId="0" fontId="27" fillId="0" borderId="8" xfId="0" applyFont="1" applyBorder="1" applyAlignment="1">
      <alignment wrapText="1"/>
    </xf>
    <xf numFmtId="0" fontId="22" fillId="0" borderId="8" xfId="0" applyFont="1" applyBorder="1" applyAlignment="1">
      <alignment wrapText="1"/>
    </xf>
    <xf numFmtId="0" fontId="28" fillId="0" borderId="8" xfId="0" applyFont="1" applyBorder="1" applyAlignment="1">
      <alignment wrapText="1"/>
    </xf>
    <xf numFmtId="0" fontId="36" fillId="4" borderId="8" xfId="0" applyFont="1" applyFill="1" applyBorder="1" applyAlignment="1">
      <alignment wrapText="1"/>
    </xf>
    <xf numFmtId="0" fontId="29" fillId="4" borderId="8" xfId="0" applyFont="1" applyFill="1" applyBorder="1" applyAlignment="1">
      <alignment wrapText="1"/>
    </xf>
    <xf numFmtId="0" fontId="33" fillId="4" borderId="8" xfId="0" applyFont="1" applyFill="1" applyBorder="1" applyAlignment="1">
      <alignment wrapText="1"/>
    </xf>
    <xf numFmtId="0" fontId="28" fillId="4" borderId="8" xfId="0" applyFont="1" applyFill="1" applyBorder="1" applyAlignment="1">
      <alignment wrapText="1"/>
    </xf>
    <xf numFmtId="0" fontId="38" fillId="0" borderId="8" xfId="0" applyFont="1" applyBorder="1"/>
    <xf numFmtId="0" fontId="30" fillId="4" borderId="8" xfId="0" applyFont="1" applyFill="1" applyBorder="1"/>
    <xf numFmtId="0" fontId="34" fillId="0" borderId="8" xfId="0" applyFont="1" applyBorder="1" applyAlignment="1">
      <alignment wrapText="1"/>
    </xf>
    <xf numFmtId="0" fontId="23" fillId="4" borderId="8" xfId="0" applyFont="1" applyFill="1" applyBorder="1" applyAlignment="1">
      <alignment wrapText="1"/>
    </xf>
    <xf numFmtId="0" fontId="21" fillId="4" borderId="8" xfId="0" applyFont="1" applyFill="1" applyBorder="1" applyAlignment="1">
      <alignment wrapText="1"/>
    </xf>
    <xf numFmtId="0" fontId="0" fillId="0" borderId="7" xfId="0" applyBorder="1"/>
    <xf numFmtId="0" fontId="0" fillId="0" borderId="0" xfId="0" applyAlignment="1">
      <alignment horizontal="left" vertical="top"/>
    </xf>
    <xf numFmtId="0" fontId="0" fillId="0" borderId="0" xfId="0" applyFill="1" applyAlignment="1">
      <alignment horizontal="left" vertical="top"/>
    </xf>
    <xf numFmtId="0" fontId="2" fillId="6" borderId="1" xfId="0" applyFont="1" applyFill="1" applyBorder="1" applyAlignment="1">
      <alignment horizontal="left" vertical="top"/>
    </xf>
    <xf numFmtId="0" fontId="24" fillId="6" borderId="1" xfId="0" applyFont="1" applyFill="1" applyBorder="1" applyAlignment="1">
      <alignment vertical="top" wrapText="1"/>
    </xf>
    <xf numFmtId="0" fontId="24" fillId="6" borderId="1" xfId="0" applyFont="1" applyFill="1" applyBorder="1" applyAlignment="1">
      <alignment vertical="top"/>
    </xf>
    <xf numFmtId="0" fontId="16" fillId="0" borderId="0" xfId="0" applyFont="1" applyFill="1" applyBorder="1" applyAlignment="1">
      <alignment vertical="center" wrapText="1"/>
    </xf>
    <xf numFmtId="0" fontId="16" fillId="0" borderId="1" xfId="0" applyFont="1" applyFill="1" applyBorder="1" applyAlignment="1">
      <alignment vertical="center" wrapText="1"/>
    </xf>
    <xf numFmtId="0" fontId="16" fillId="4" borderId="1" xfId="0" applyFont="1" applyFill="1" applyBorder="1" applyAlignment="1">
      <alignment wrapText="1"/>
    </xf>
    <xf numFmtId="0" fontId="21" fillId="4" borderId="1" xfId="0" applyFont="1" applyFill="1" applyBorder="1" applyAlignment="1">
      <alignment horizontal="left" wrapText="1"/>
    </xf>
    <xf numFmtId="0" fontId="15" fillId="4" borderId="0" xfId="2" applyFont="1" applyFill="1" applyBorder="1" applyAlignment="1">
      <alignment horizontal="left"/>
    </xf>
    <xf numFmtId="3" fontId="0" fillId="0" borderId="0" xfId="0" applyNumberFormat="1" applyAlignment="1">
      <alignment horizontal="left"/>
    </xf>
    <xf numFmtId="0" fontId="0" fillId="0" borderId="0" xfId="0" applyBorder="1" applyAlignment="1">
      <alignment horizontal="left"/>
    </xf>
    <xf numFmtId="0" fontId="16" fillId="4" borderId="1" xfId="2" applyFont="1" applyFill="1" applyBorder="1" applyAlignment="1">
      <alignment horizontal="left"/>
    </xf>
    <xf numFmtId="49" fontId="0" fillId="0" borderId="0" xfId="0" applyNumberFormat="1" applyAlignment="1">
      <alignment horizontal="left"/>
    </xf>
    <xf numFmtId="0" fontId="0" fillId="0" borderId="9" xfId="0" applyBorder="1" applyAlignment="1">
      <alignment horizontal="left"/>
    </xf>
    <xf numFmtId="0" fontId="0" fillId="0" borderId="13" xfId="0" applyBorder="1" applyAlignment="1">
      <alignment horizontal="left"/>
    </xf>
    <xf numFmtId="0" fontId="21" fillId="4" borderId="9" xfId="0" applyFont="1" applyFill="1" applyBorder="1" applyAlignment="1">
      <alignment horizontal="left" wrapText="1"/>
    </xf>
    <xf numFmtId="0" fontId="0" fillId="0" borderId="9" xfId="0" applyBorder="1" applyAlignment="1">
      <alignment wrapText="1"/>
    </xf>
    <xf numFmtId="49" fontId="5" fillId="0" borderId="9" xfId="0" applyNumberFormat="1" applyFont="1" applyBorder="1" applyAlignment="1">
      <alignment vertical="top" wrapText="1"/>
    </xf>
    <xf numFmtId="0" fontId="15" fillId="0" borderId="8" xfId="2" applyFont="1" applyBorder="1" applyAlignment="1">
      <alignment wrapText="1"/>
    </xf>
    <xf numFmtId="0" fontId="14" fillId="0" borderId="1" xfId="2" applyFont="1" applyFill="1" applyBorder="1" applyAlignment="1">
      <alignment horizontal="left" wrapText="1"/>
    </xf>
    <xf numFmtId="0" fontId="2" fillId="8" borderId="0" xfId="0" applyFont="1" applyFill="1" applyBorder="1"/>
    <xf numFmtId="0" fontId="6" fillId="0" borderId="0" xfId="0" applyFont="1" applyFill="1" applyBorder="1" applyAlignment="1">
      <alignment vertical="top" wrapText="1"/>
    </xf>
    <xf numFmtId="0" fontId="2" fillId="8" borderId="0" xfId="0" applyFont="1" applyFill="1" applyAlignment="1">
      <alignment horizontal="left"/>
    </xf>
    <xf numFmtId="0" fontId="0" fillId="0" borderId="0" xfId="0" applyAlignment="1">
      <alignment horizontal="left"/>
    </xf>
    <xf numFmtId="0" fontId="22" fillId="0" borderId="0" xfId="0" applyFont="1" applyAlignment="1">
      <alignment wrapText="1"/>
    </xf>
    <xf numFmtId="49" fontId="15" fillId="0" borderId="0" xfId="2" applyNumberFormat="1" applyFont="1" applyFill="1" applyBorder="1" applyAlignment="1">
      <alignment horizontal="left" wrapText="1"/>
    </xf>
    <xf numFmtId="1" fontId="15" fillId="4" borderId="0" xfId="2" applyNumberFormat="1" applyFont="1" applyFill="1" applyBorder="1" applyAlignment="1">
      <alignment horizontal="left"/>
    </xf>
    <xf numFmtId="0" fontId="21" fillId="4" borderId="0" xfId="0" applyFont="1" applyFill="1" applyBorder="1" applyAlignment="1">
      <alignment horizontal="left" wrapText="1"/>
    </xf>
    <xf numFmtId="0" fontId="0" fillId="0" borderId="0" xfId="0" applyAlignment="1">
      <alignment horizontal="left"/>
    </xf>
    <xf numFmtId="0" fontId="14" fillId="9" borderId="1" xfId="2" applyFont="1" applyFill="1" applyBorder="1" applyAlignment="1">
      <alignment horizontal="center"/>
    </xf>
    <xf numFmtId="0" fontId="15" fillId="9" borderId="1" xfId="2" applyFont="1" applyFill="1" applyBorder="1" applyAlignment="1">
      <alignment horizontal="center"/>
    </xf>
    <xf numFmtId="0" fontId="14" fillId="9" borderId="1" xfId="2" applyFont="1" applyFill="1" applyBorder="1"/>
    <xf numFmtId="0" fontId="16" fillId="4" borderId="13" xfId="2" applyFont="1" applyFill="1" applyBorder="1" applyAlignment="1">
      <alignment horizontal="left"/>
    </xf>
    <xf numFmtId="0" fontId="16" fillId="9" borderId="1" xfId="2" applyFont="1" applyFill="1" applyBorder="1" applyAlignment="1">
      <alignment horizontal="left"/>
    </xf>
    <xf numFmtId="0" fontId="0" fillId="0" borderId="0" xfId="0" applyFont="1" applyFill="1" applyAlignment="1">
      <alignment horizontal="center"/>
    </xf>
    <xf numFmtId="0" fontId="2" fillId="0" borderId="0" xfId="0" applyFont="1" applyFill="1" applyAlignment="1">
      <alignment horizontal="center"/>
    </xf>
    <xf numFmtId="0" fontId="0" fillId="0" borderId="0" xfId="0" applyFill="1" applyAlignment="1">
      <alignment horizontal="center"/>
    </xf>
    <xf numFmtId="1" fontId="17" fillId="7" borderId="1" xfId="2" applyNumberFormat="1" applyFont="1" applyFill="1" applyBorder="1" applyAlignment="1">
      <alignment horizontal="left"/>
    </xf>
    <xf numFmtId="0" fontId="15" fillId="4" borderId="1" xfId="2" applyFont="1" applyFill="1" applyBorder="1" applyAlignment="1">
      <alignment horizontal="left"/>
    </xf>
    <xf numFmtId="0" fontId="14" fillId="2" borderId="1" xfId="2" applyFont="1" applyFill="1" applyBorder="1" applyAlignment="1">
      <alignment horizontal="center"/>
    </xf>
    <xf numFmtId="0" fontId="21" fillId="0" borderId="1" xfId="0" applyFont="1" applyFill="1" applyBorder="1" applyAlignment="1">
      <alignment vertical="top"/>
    </xf>
    <xf numFmtId="0" fontId="22" fillId="0" borderId="1" xfId="0" applyFont="1" applyFill="1" applyBorder="1" applyAlignment="1">
      <alignment horizontal="left" vertical="top"/>
    </xf>
    <xf numFmtId="0" fontId="20" fillId="6" borderId="1" xfId="2" applyFont="1" applyFill="1" applyBorder="1" applyAlignment="1">
      <alignment horizontal="left" readingOrder="1"/>
    </xf>
    <xf numFmtId="0" fontId="14" fillId="4" borderId="1" xfId="2" applyFont="1" applyFill="1" applyBorder="1" applyAlignment="1">
      <alignment horizontal="left" readingOrder="1"/>
    </xf>
    <xf numFmtId="0" fontId="15" fillId="4" borderId="1" xfId="2" applyFont="1" applyFill="1" applyBorder="1" applyAlignment="1">
      <alignment horizontal="left" readingOrder="1"/>
    </xf>
    <xf numFmtId="0" fontId="0" fillId="0" borderId="0" xfId="0" applyAlignment="1">
      <alignment horizontal="left" readingOrder="1"/>
    </xf>
    <xf numFmtId="49" fontId="22" fillId="0" borderId="1" xfId="0" applyNumberFormat="1" applyFont="1" applyBorder="1" applyAlignment="1">
      <alignment vertical="top" wrapText="1"/>
    </xf>
    <xf numFmtId="49" fontId="21" fillId="0" borderId="1" xfId="0" applyNumberFormat="1" applyFont="1" applyBorder="1" applyAlignment="1">
      <alignment vertical="top" wrapText="1"/>
    </xf>
    <xf numFmtId="0" fontId="40" fillId="0" borderId="1" xfId="0" applyFont="1" applyFill="1" applyBorder="1"/>
    <xf numFmtId="0" fontId="22" fillId="0" borderId="1" xfId="0" applyFont="1" applyBorder="1"/>
    <xf numFmtId="0" fontId="41" fillId="0" borderId="1" xfId="0" applyFont="1" applyFill="1" applyBorder="1" applyAlignment="1">
      <alignment horizontal="left" vertical="center"/>
    </xf>
    <xf numFmtId="3" fontId="40" fillId="0" borderId="1" xfId="0" applyNumberFormat="1" applyFont="1" applyFill="1" applyBorder="1" applyAlignment="1">
      <alignment horizontal="left"/>
    </xf>
    <xf numFmtId="0" fontId="0" fillId="0" borderId="0" xfId="0" applyAlignment="1">
      <alignment horizontal="left" wrapText="1"/>
    </xf>
    <xf numFmtId="0" fontId="22" fillId="2" borderId="1" xfId="0" applyFont="1" applyFill="1" applyBorder="1" applyAlignment="1">
      <alignment horizontal="left" vertical="top"/>
    </xf>
    <xf numFmtId="0" fontId="14" fillId="11" borderId="1" xfId="2" applyFont="1" applyFill="1" applyBorder="1" applyAlignment="1">
      <alignment horizontal="left"/>
    </xf>
    <xf numFmtId="0" fontId="16" fillId="0" borderId="1" xfId="0" applyFont="1" applyFill="1" applyBorder="1" applyAlignment="1">
      <alignment horizontal="left" vertical="center"/>
    </xf>
    <xf numFmtId="3" fontId="16" fillId="0" borderId="1" xfId="1" applyNumberFormat="1" applyFont="1" applyFill="1" applyBorder="1" applyAlignment="1">
      <alignment horizontal="left" vertical="center"/>
    </xf>
    <xf numFmtId="3" fontId="16" fillId="10" borderId="1" xfId="1" applyNumberFormat="1" applyFont="1" applyFill="1" applyBorder="1" applyAlignment="1">
      <alignment horizontal="center" vertical="center"/>
    </xf>
    <xf numFmtId="0" fontId="16" fillId="0" borderId="1" xfId="0" applyFont="1" applyFill="1" applyBorder="1" applyAlignment="1">
      <alignment horizontal="left" vertical="center" readingOrder="1"/>
    </xf>
    <xf numFmtId="3" fontId="16" fillId="2" borderId="1" xfId="1" applyNumberFormat="1" applyFont="1" applyFill="1" applyBorder="1" applyAlignment="1">
      <alignment horizontal="center" vertical="center"/>
    </xf>
    <xf numFmtId="0" fontId="14" fillId="0" borderId="15" xfId="2" applyFont="1" applyFill="1" applyBorder="1" applyAlignment="1">
      <alignment horizontal="left" wrapText="1"/>
    </xf>
    <xf numFmtId="0" fontId="22" fillId="4" borderId="1" xfId="0" applyFont="1" applyFill="1" applyBorder="1" applyAlignment="1">
      <alignment wrapText="1"/>
    </xf>
    <xf numFmtId="0" fontId="22" fillId="0" borderId="1" xfId="0" applyFont="1" applyBorder="1" applyAlignment="1">
      <alignment wrapText="1"/>
    </xf>
    <xf numFmtId="0" fontId="2" fillId="6" borderId="1" xfId="0" applyFont="1" applyFill="1" applyBorder="1"/>
    <xf numFmtId="0" fontId="2" fillId="6" borderId="1" xfId="0" applyFont="1" applyFill="1" applyBorder="1" applyAlignment="1">
      <alignment horizontal="left"/>
    </xf>
    <xf numFmtId="3" fontId="2" fillId="6" borderId="1" xfId="0" applyNumberFormat="1" applyFont="1" applyFill="1" applyBorder="1" applyAlignment="1">
      <alignment horizontal="left"/>
    </xf>
    <xf numFmtId="0" fontId="42" fillId="0" borderId="8" xfId="0" applyFont="1" applyBorder="1" applyAlignment="1">
      <alignment horizontal="left" vertical="top" wrapText="1"/>
    </xf>
    <xf numFmtId="0" fontId="0" fillId="0" borderId="8" xfId="0" applyBorder="1"/>
    <xf numFmtId="0" fontId="0" fillId="4" borderId="1" xfId="0" applyFill="1" applyBorder="1" applyAlignment="1">
      <alignment wrapText="1"/>
    </xf>
    <xf numFmtId="0" fontId="0" fillId="0" borderId="0" xfId="0" applyAlignment="1">
      <alignment vertical="center"/>
    </xf>
    <xf numFmtId="0" fontId="0" fillId="0" borderId="0" xfId="0" applyAlignment="1">
      <alignment horizontal="left" vertical="center"/>
    </xf>
    <xf numFmtId="0" fontId="22" fillId="0" borderId="0" xfId="0" applyFont="1" applyBorder="1" applyAlignment="1">
      <alignment vertical="center" wrapText="1"/>
    </xf>
    <xf numFmtId="0" fontId="0" fillId="0" borderId="0" xfId="0" applyBorder="1" applyAlignment="1">
      <alignment vertical="center"/>
    </xf>
    <xf numFmtId="0" fontId="22" fillId="4" borderId="1" xfId="0" applyFont="1" applyFill="1" applyBorder="1" applyAlignment="1" applyProtection="1">
      <alignment vertical="top" wrapText="1" readingOrder="1"/>
      <protection locked="0"/>
    </xf>
    <xf numFmtId="0" fontId="5" fillId="4" borderId="0" xfId="0" applyFont="1" applyFill="1" applyBorder="1" applyAlignment="1">
      <alignment horizontal="left" wrapText="1" readingOrder="1"/>
    </xf>
    <xf numFmtId="0" fontId="14" fillId="0" borderId="1" xfId="2" applyFont="1" applyBorder="1" applyAlignment="1">
      <alignment horizontal="left" readingOrder="1"/>
    </xf>
    <xf numFmtId="0" fontId="21" fillId="4" borderId="1" xfId="0" applyFont="1" applyFill="1" applyBorder="1" applyAlignment="1">
      <alignment horizontal="left" wrapText="1" readingOrder="1"/>
    </xf>
    <xf numFmtId="0" fontId="14" fillId="0" borderId="0" xfId="2" applyFont="1" applyAlignment="1">
      <alignment horizontal="left" readingOrder="1"/>
    </xf>
    <xf numFmtId="0" fontId="15" fillId="0" borderId="0" xfId="2" applyFont="1" applyBorder="1" applyAlignment="1">
      <alignment horizontal="left" readingOrder="1"/>
    </xf>
    <xf numFmtId="0" fontId="14" fillId="0" borderId="1" xfId="2" applyFont="1" applyBorder="1" applyAlignment="1">
      <alignment horizontal="left" shrinkToFit="1" readingOrder="1"/>
    </xf>
    <xf numFmtId="0" fontId="15" fillId="4" borderId="0" xfId="2" applyFont="1" applyFill="1" applyBorder="1" applyAlignment="1">
      <alignment horizontal="left" readingOrder="1"/>
    </xf>
    <xf numFmtId="0" fontId="12" fillId="0" borderId="0" xfId="2" applyFont="1" applyBorder="1" applyAlignment="1">
      <alignment horizontal="left" readingOrder="1"/>
    </xf>
    <xf numFmtId="0" fontId="6" fillId="0" borderId="7" xfId="0" applyFont="1" applyBorder="1" applyAlignment="1">
      <alignment horizontal="left" readingOrder="1"/>
    </xf>
    <xf numFmtId="0" fontId="17" fillId="7" borderId="1" xfId="2" applyFont="1" applyFill="1" applyBorder="1" applyAlignment="1">
      <alignment horizontal="left"/>
    </xf>
    <xf numFmtId="0" fontId="5" fillId="4" borderId="0" xfId="0" applyFont="1" applyFill="1" applyBorder="1" applyAlignment="1">
      <alignment horizontal="left" wrapText="1"/>
    </xf>
    <xf numFmtId="0" fontId="14" fillId="4" borderId="1" xfId="2" applyFont="1" applyFill="1" applyBorder="1" applyAlignment="1">
      <alignment horizontal="left"/>
    </xf>
    <xf numFmtId="0" fontId="14" fillId="0" borderId="1" xfId="2" applyFont="1" applyBorder="1" applyAlignment="1">
      <alignment horizontal="left"/>
    </xf>
    <xf numFmtId="0" fontId="14" fillId="4" borderId="0" xfId="2" applyFont="1" applyFill="1" applyAlignment="1">
      <alignment horizontal="left"/>
    </xf>
    <xf numFmtId="0" fontId="15" fillId="0" borderId="0" xfId="2" applyFont="1" applyBorder="1" applyAlignment="1">
      <alignment horizontal="left"/>
    </xf>
    <xf numFmtId="0" fontId="11" fillId="0" borderId="0" xfId="2" applyFont="1" applyBorder="1" applyAlignment="1">
      <alignment horizontal="left"/>
    </xf>
    <xf numFmtId="1" fontId="17" fillId="6" borderId="1" xfId="2" applyNumberFormat="1" applyFont="1" applyFill="1" applyBorder="1" applyAlignment="1">
      <alignment horizontal="left"/>
    </xf>
    <xf numFmtId="1" fontId="17" fillId="0" borderId="0" xfId="2" applyNumberFormat="1" applyFont="1" applyAlignment="1">
      <alignment horizontal="left"/>
    </xf>
    <xf numFmtId="0" fontId="10" fillId="0" borderId="0" xfId="2" applyFont="1" applyAlignment="1">
      <alignment horizontal="left"/>
    </xf>
    <xf numFmtId="0" fontId="6" fillId="0" borderId="7" xfId="0" applyFont="1" applyBorder="1" applyAlignment="1">
      <alignment horizontal="left"/>
    </xf>
    <xf numFmtId="0" fontId="0" fillId="4" borderId="0" xfId="0" applyFill="1" applyAlignment="1">
      <alignment wrapText="1"/>
    </xf>
    <xf numFmtId="0" fontId="14" fillId="10" borderId="1" xfId="2" applyFont="1" applyFill="1" applyBorder="1" applyAlignment="1">
      <alignment horizontal="center"/>
    </xf>
    <xf numFmtId="0" fontId="17" fillId="9" borderId="1" xfId="2" applyFont="1" applyFill="1" applyBorder="1" applyAlignment="1">
      <alignment horizontal="center"/>
    </xf>
    <xf numFmtId="0" fontId="0" fillId="0" borderId="0" xfId="0" applyBorder="1" applyAlignment="1">
      <alignment horizontal="left" wrapText="1"/>
    </xf>
    <xf numFmtId="0" fontId="0" fillId="0" borderId="13" xfId="0" applyBorder="1" applyAlignment="1">
      <alignment horizontal="left" wrapText="1"/>
    </xf>
    <xf numFmtId="0" fontId="15" fillId="4" borderId="0" xfId="2" applyFont="1" applyFill="1" applyBorder="1" applyAlignment="1">
      <alignment horizontal="left" wrapText="1"/>
    </xf>
    <xf numFmtId="49" fontId="0" fillId="0" borderId="0" xfId="0" applyNumberFormat="1" applyAlignment="1">
      <alignment horizontal="left" wrapText="1"/>
    </xf>
    <xf numFmtId="0" fontId="22" fillId="0" borderId="1" xfId="0" applyFont="1" applyBorder="1" applyAlignment="1"/>
    <xf numFmtId="0" fontId="43" fillId="0" borderId="0" xfId="0" applyFont="1" applyAlignment="1">
      <alignment wrapText="1"/>
    </xf>
    <xf numFmtId="0" fontId="22" fillId="0" borderId="0" xfId="0" applyFont="1"/>
    <xf numFmtId="0" fontId="14" fillId="0" borderId="1" xfId="2" applyFont="1" applyFill="1" applyBorder="1" applyAlignment="1">
      <alignment wrapText="1"/>
    </xf>
    <xf numFmtId="0" fontId="22" fillId="0" borderId="1" xfId="0" applyFont="1" applyFill="1" applyBorder="1"/>
    <xf numFmtId="0" fontId="22" fillId="0" borderId="1" xfId="0" applyFont="1" applyFill="1" applyBorder="1" applyAlignment="1">
      <alignment wrapText="1"/>
    </xf>
    <xf numFmtId="0" fontId="22" fillId="0" borderId="0" xfId="0" applyFont="1" applyFill="1" applyAlignment="1">
      <alignment wrapText="1"/>
    </xf>
    <xf numFmtId="0" fontId="22" fillId="0" borderId="9" xfId="0" applyFont="1" applyFill="1" applyBorder="1" applyAlignment="1">
      <alignment wrapText="1"/>
    </xf>
    <xf numFmtId="0" fontId="21" fillId="0" borderId="1" xfId="0" applyFont="1" applyBorder="1" applyAlignment="1">
      <alignment vertical="top" wrapText="1"/>
    </xf>
    <xf numFmtId="0" fontId="22" fillId="0" borderId="1" xfId="0" applyFont="1" applyBorder="1" applyAlignment="1">
      <alignment vertical="top" wrapText="1"/>
    </xf>
    <xf numFmtId="0" fontId="0" fillId="0" borderId="0" xfId="0" applyFill="1" applyAlignment="1">
      <alignment horizontal="left"/>
    </xf>
    <xf numFmtId="0" fontId="0" fillId="0" borderId="9" xfId="0" applyFill="1" applyBorder="1" applyAlignment="1">
      <alignment horizontal="left"/>
    </xf>
    <xf numFmtId="0" fontId="22" fillId="0" borderId="0" xfId="0" applyFont="1" applyAlignment="1">
      <alignment horizontal="left" vertical="center"/>
    </xf>
    <xf numFmtId="0" fontId="22" fillId="9" borderId="1" xfId="0" applyFont="1" applyFill="1" applyBorder="1"/>
    <xf numFmtId="0" fontId="22" fillId="0" borderId="1" xfId="0" applyFont="1" applyFill="1" applyBorder="1" applyAlignment="1">
      <alignment horizontal="left"/>
    </xf>
    <xf numFmtId="0" fontId="27" fillId="0" borderId="8" xfId="0" applyFont="1" applyBorder="1" applyAlignment="1">
      <alignment horizontal="left" vertical="top" wrapText="1"/>
    </xf>
    <xf numFmtId="0" fontId="21" fillId="0" borderId="1" xfId="0" applyFont="1" applyBorder="1" applyAlignment="1">
      <alignment vertical="top"/>
    </xf>
    <xf numFmtId="0" fontId="21" fillId="0" borderId="1" xfId="0" applyFont="1" applyFill="1" applyBorder="1" applyAlignment="1">
      <alignment horizontal="left" vertical="top"/>
    </xf>
    <xf numFmtId="0" fontId="22" fillId="9" borderId="1" xfId="0" applyFont="1" applyFill="1" applyBorder="1" applyAlignment="1">
      <alignment horizontal="left" vertical="top"/>
    </xf>
    <xf numFmtId="0" fontId="22" fillId="10" borderId="1" xfId="0" applyFont="1" applyFill="1" applyBorder="1" applyAlignment="1">
      <alignment horizontal="left" vertical="top"/>
    </xf>
    <xf numFmtId="0" fontId="27" fillId="0" borderId="0" xfId="0" applyFont="1"/>
    <xf numFmtId="0" fontId="22" fillId="0" borderId="9" xfId="0" applyFont="1" applyBorder="1"/>
    <xf numFmtId="0" fontId="22" fillId="10" borderId="1" xfId="0" applyFont="1" applyFill="1" applyBorder="1"/>
    <xf numFmtId="0" fontId="23" fillId="0" borderId="8" xfId="0" applyFont="1" applyBorder="1"/>
    <xf numFmtId="0" fontId="22" fillId="0" borderId="0" xfId="0" applyFont="1" applyAlignment="1">
      <alignment horizontal="left"/>
    </xf>
    <xf numFmtId="0" fontId="22" fillId="0" borderId="0" xfId="0" applyFont="1" applyFill="1" applyAlignment="1">
      <alignment horizontal="left"/>
    </xf>
    <xf numFmtId="0" fontId="22" fillId="10" borderId="1" xfId="0" applyFont="1" applyFill="1" applyBorder="1" applyAlignment="1">
      <alignment horizontal="left"/>
    </xf>
    <xf numFmtId="0" fontId="39" fillId="0" borderId="1" xfId="0" applyFont="1" applyBorder="1" applyAlignment="1">
      <alignment wrapText="1"/>
    </xf>
    <xf numFmtId="0" fontId="21" fillId="4" borderId="1" xfId="2" applyFont="1" applyFill="1" applyBorder="1" applyAlignment="1">
      <alignment horizontal="left" wrapText="1"/>
    </xf>
    <xf numFmtId="0" fontId="21" fillId="4" borderId="1" xfId="2" applyFont="1" applyFill="1" applyBorder="1" applyAlignment="1">
      <alignment horizontal="left" readingOrder="1"/>
    </xf>
    <xf numFmtId="0" fontId="21" fillId="9" borderId="1" xfId="0" applyFont="1" applyFill="1" applyBorder="1" applyAlignment="1">
      <alignment wrapText="1"/>
    </xf>
    <xf numFmtId="0" fontId="14" fillId="10" borderId="1" xfId="2" applyFont="1" applyFill="1" applyBorder="1"/>
    <xf numFmtId="0" fontId="13" fillId="6" borderId="1" xfId="2" applyFont="1" applyFill="1" applyBorder="1" applyAlignment="1">
      <alignment horizontal="left" wrapText="1"/>
    </xf>
    <xf numFmtId="0" fontId="13" fillId="7" borderId="1" xfId="2" applyFont="1" applyFill="1" applyBorder="1" applyAlignment="1">
      <alignment horizontal="center"/>
    </xf>
    <xf numFmtId="0" fontId="14" fillId="6" borderId="1" xfId="2" applyFont="1" applyFill="1" applyBorder="1" applyAlignment="1">
      <alignment horizontal="left" readingOrder="1"/>
    </xf>
    <xf numFmtId="0" fontId="0" fillId="6" borderId="1" xfId="0" applyFill="1" applyBorder="1" applyAlignment="1">
      <alignment wrapText="1"/>
    </xf>
    <xf numFmtId="0" fontId="22" fillId="6" borderId="1" xfId="0" applyFont="1" applyFill="1" applyBorder="1" applyAlignment="1">
      <alignment wrapText="1"/>
    </xf>
    <xf numFmtId="0" fontId="21" fillId="6" borderId="1" xfId="0" applyFont="1" applyFill="1" applyBorder="1" applyAlignment="1">
      <alignment wrapText="1"/>
    </xf>
    <xf numFmtId="0" fontId="14" fillId="6" borderId="1" xfId="2" applyFont="1" applyFill="1" applyBorder="1" applyAlignment="1">
      <alignment horizontal="left" wrapText="1"/>
    </xf>
    <xf numFmtId="0" fontId="16" fillId="0" borderId="1" xfId="0" applyFont="1" applyBorder="1" applyAlignment="1">
      <alignment wrapText="1"/>
    </xf>
    <xf numFmtId="0" fontId="13" fillId="7" borderId="1" xfId="2" applyFont="1" applyFill="1" applyBorder="1" applyAlignment="1">
      <alignment horizontal="left" readingOrder="1"/>
    </xf>
    <xf numFmtId="0" fontId="22" fillId="4" borderId="1" xfId="0" applyFont="1" applyFill="1" applyBorder="1"/>
    <xf numFmtId="49" fontId="21" fillId="0" borderId="1" xfId="0" applyNumberFormat="1" applyFont="1" applyBorder="1" applyAlignment="1">
      <alignment horizontal="left" vertical="top" wrapText="1"/>
    </xf>
    <xf numFmtId="0" fontId="27" fillId="6" borderId="1" xfId="0" applyFont="1" applyFill="1" applyBorder="1" applyAlignment="1">
      <alignment wrapText="1"/>
    </xf>
    <xf numFmtId="0" fontId="13" fillId="6" borderId="1" xfId="2" applyFont="1" applyFill="1" applyBorder="1" applyAlignment="1">
      <alignment horizontal="left" wrapText="1" readingOrder="1"/>
    </xf>
    <xf numFmtId="0" fontId="21" fillId="0" borderId="1" xfId="0" applyFont="1" applyFill="1" applyBorder="1" applyAlignment="1">
      <alignment vertical="top" wrapText="1"/>
    </xf>
    <xf numFmtId="0" fontId="16" fillId="10" borderId="1" xfId="0" applyFont="1" applyFill="1" applyBorder="1"/>
    <xf numFmtId="0" fontId="22" fillId="0" borderId="1" xfId="0" applyFont="1" applyBorder="1" applyAlignment="1">
      <alignment horizontal="left" readingOrder="1"/>
    </xf>
    <xf numFmtId="0" fontId="14" fillId="0" borderId="0" xfId="2" applyFont="1" applyBorder="1" applyAlignment="1">
      <alignment horizontal="left"/>
    </xf>
    <xf numFmtId="0" fontId="14" fillId="0" borderId="0" xfId="2" applyFont="1" applyBorder="1" applyAlignment="1">
      <alignment horizontal="center"/>
    </xf>
    <xf numFmtId="0" fontId="14" fillId="0" borderId="0" xfId="2" applyFont="1" applyBorder="1" applyAlignment="1">
      <alignment horizontal="left" readingOrder="1"/>
    </xf>
    <xf numFmtId="0" fontId="14" fillId="6" borderId="1" xfId="2" applyFont="1" applyFill="1" applyBorder="1" applyAlignment="1">
      <alignment wrapText="1"/>
    </xf>
    <xf numFmtId="0" fontId="14" fillId="4" borderId="1" xfId="2" applyFont="1" applyFill="1" applyBorder="1" applyAlignment="1">
      <alignment vertical="center"/>
    </xf>
    <xf numFmtId="0" fontId="22" fillId="9" borderId="1" xfId="0" applyFont="1" applyFill="1" applyBorder="1" applyAlignment="1" applyProtection="1">
      <alignment vertical="top" wrapText="1"/>
      <protection locked="0"/>
    </xf>
    <xf numFmtId="0" fontId="21" fillId="6" borderId="1" xfId="2" applyFont="1" applyFill="1" applyBorder="1" applyAlignment="1">
      <alignment wrapText="1"/>
    </xf>
    <xf numFmtId="0" fontId="16" fillId="0" borderId="1" xfId="2" applyFont="1" applyBorder="1" applyAlignment="1">
      <alignment wrapText="1"/>
    </xf>
    <xf numFmtId="0" fontId="16" fillId="0" borderId="1" xfId="2" applyFont="1" applyBorder="1" applyAlignment="1">
      <alignment horizontal="left"/>
    </xf>
    <xf numFmtId="0" fontId="45" fillId="10" borderId="1" xfId="2" applyFont="1" applyFill="1" applyBorder="1" applyAlignment="1">
      <alignment horizontal="center"/>
    </xf>
    <xf numFmtId="0" fontId="15" fillId="0" borderId="17" xfId="2" applyFont="1" applyBorder="1" applyAlignment="1">
      <alignment wrapText="1"/>
    </xf>
    <xf numFmtId="0" fontId="0" fillId="0" borderId="18" xfId="0" applyBorder="1" applyAlignment="1">
      <alignment wrapText="1"/>
    </xf>
    <xf numFmtId="0" fontId="6" fillId="0" borderId="19" xfId="2" applyFont="1" applyBorder="1" applyAlignment="1">
      <alignment wrapText="1"/>
    </xf>
    <xf numFmtId="0" fontId="15" fillId="0" borderId="13" xfId="2" applyFont="1" applyBorder="1" applyAlignment="1">
      <alignment wrapText="1"/>
    </xf>
    <xf numFmtId="0" fontId="0" fillId="0" borderId="20" xfId="0" applyBorder="1"/>
    <xf numFmtId="0" fontId="0" fillId="0" borderId="21" xfId="0" applyBorder="1"/>
    <xf numFmtId="0" fontId="0" fillId="0" borderId="17" xfId="0" applyBorder="1"/>
    <xf numFmtId="0" fontId="0" fillId="4" borderId="22" xfId="0" applyFill="1" applyBorder="1"/>
    <xf numFmtId="0" fontId="0" fillId="4" borderId="23" xfId="0" applyFill="1" applyBorder="1"/>
    <xf numFmtId="0" fontId="0" fillId="4" borderId="13" xfId="0" applyFill="1" applyBorder="1"/>
    <xf numFmtId="0" fontId="0" fillId="4" borderId="25" xfId="0" applyFill="1" applyBorder="1"/>
    <xf numFmtId="0" fontId="0" fillId="4" borderId="8" xfId="0" applyFill="1" applyBorder="1"/>
    <xf numFmtId="0" fontId="0" fillId="4" borderId="11" xfId="0" applyFill="1" applyBorder="1"/>
    <xf numFmtId="0" fontId="0" fillId="4" borderId="20" xfId="0" applyFill="1" applyBorder="1"/>
    <xf numFmtId="0" fontId="0" fillId="4" borderId="17" xfId="0" applyFill="1" applyBorder="1"/>
    <xf numFmtId="0" fontId="0" fillId="4" borderId="14" xfId="0" applyFill="1" applyBorder="1"/>
    <xf numFmtId="0" fontId="23" fillId="0" borderId="26" xfId="2" applyFont="1" applyBorder="1" applyAlignment="1">
      <alignment wrapText="1"/>
    </xf>
    <xf numFmtId="0" fontId="23" fillId="4" borderId="9" xfId="0" applyFont="1" applyFill="1" applyBorder="1" applyAlignment="1">
      <alignment wrapText="1"/>
    </xf>
    <xf numFmtId="0" fontId="0" fillId="0" borderId="13" xfId="0" applyBorder="1"/>
    <xf numFmtId="0" fontId="0" fillId="0" borderId="25" xfId="0" applyBorder="1"/>
    <xf numFmtId="0" fontId="0" fillId="4" borderId="18" xfId="0" applyFill="1" applyBorder="1"/>
    <xf numFmtId="0" fontId="0" fillId="0" borderId="14" xfId="0" applyBorder="1"/>
    <xf numFmtId="0" fontId="0" fillId="0" borderId="22" xfId="0" applyBorder="1"/>
    <xf numFmtId="0" fontId="2" fillId="0" borderId="22" xfId="0" applyFont="1" applyBorder="1" applyAlignment="1">
      <alignment wrapText="1"/>
    </xf>
    <xf numFmtId="1" fontId="2" fillId="0" borderId="21" xfId="0" applyNumberFormat="1" applyFont="1" applyBorder="1"/>
    <xf numFmtId="0" fontId="2" fillId="0" borderId="13" xfId="0" applyFont="1" applyBorder="1" applyAlignment="1">
      <alignment wrapText="1"/>
    </xf>
    <xf numFmtId="0" fontId="30" fillId="0" borderId="28" xfId="0" applyFont="1" applyBorder="1"/>
    <xf numFmtId="0" fontId="35" fillId="0" borderId="12" xfId="0" applyFont="1" applyBorder="1" applyAlignment="1">
      <alignment wrapText="1"/>
    </xf>
    <xf numFmtId="0" fontId="28" fillId="4" borderId="26" xfId="0" applyFont="1" applyFill="1" applyBorder="1" applyAlignment="1">
      <alignment wrapText="1"/>
    </xf>
    <xf numFmtId="0" fontId="30" fillId="0" borderId="13" xfId="0" applyFont="1" applyBorder="1"/>
    <xf numFmtId="0" fontId="3" fillId="0" borderId="9" xfId="0" applyFont="1" applyBorder="1" applyAlignment="1">
      <alignment wrapText="1"/>
    </xf>
    <xf numFmtId="0" fontId="18" fillId="0" borderId="9" xfId="2" applyFont="1" applyBorder="1" applyAlignment="1">
      <alignment horizontal="center"/>
    </xf>
    <xf numFmtId="0" fontId="17" fillId="0" borderId="9" xfId="2" applyFont="1" applyBorder="1" applyAlignment="1">
      <alignment horizontal="left" readingOrder="1"/>
    </xf>
    <xf numFmtId="0" fontId="10" fillId="0" borderId="9" xfId="2" applyFont="1" applyBorder="1"/>
    <xf numFmtId="0" fontId="12" fillId="0" borderId="9" xfId="2" applyFont="1" applyBorder="1" applyAlignment="1">
      <alignment horizontal="left" readingOrder="1"/>
    </xf>
    <xf numFmtId="0" fontId="17" fillId="0" borderId="9" xfId="2" applyFont="1" applyFill="1" applyBorder="1" applyAlignment="1">
      <alignment horizontal="left" readingOrder="1"/>
    </xf>
    <xf numFmtId="0" fontId="18" fillId="0" borderId="8" xfId="2" applyFont="1" applyFill="1" applyBorder="1" applyAlignment="1">
      <alignment horizontal="center"/>
    </xf>
    <xf numFmtId="0" fontId="0" fillId="4" borderId="1" xfId="0" applyFont="1" applyFill="1" applyBorder="1" applyAlignment="1">
      <alignment wrapText="1"/>
    </xf>
    <xf numFmtId="0" fontId="34" fillId="4" borderId="8" xfId="0" applyFont="1" applyFill="1" applyBorder="1"/>
    <xf numFmtId="0" fontId="28" fillId="4" borderId="21" xfId="0" applyFont="1" applyFill="1" applyBorder="1" applyAlignment="1">
      <alignment wrapText="1"/>
    </xf>
    <xf numFmtId="0" fontId="22" fillId="0" borderId="1" xfId="0" applyFont="1" applyBorder="1" applyAlignment="1">
      <alignment horizontal="left" vertical="top"/>
    </xf>
    <xf numFmtId="49" fontId="22" fillId="0" borderId="1" xfId="0" applyNumberFormat="1" applyFont="1" applyBorder="1" applyAlignment="1">
      <alignment vertical="top"/>
    </xf>
    <xf numFmtId="0" fontId="22" fillId="0" borderId="0" xfId="0" applyFont="1" applyAlignment="1">
      <alignment vertical="top"/>
    </xf>
    <xf numFmtId="0" fontId="22" fillId="0" borderId="0" xfId="0" applyFont="1" applyFill="1" applyAlignment="1">
      <alignment horizontal="left" vertical="top"/>
    </xf>
    <xf numFmtId="0" fontId="22" fillId="0" borderId="0" xfId="0" applyFont="1" applyAlignment="1">
      <alignment horizontal="left" vertical="top"/>
    </xf>
    <xf numFmtId="49" fontId="22" fillId="0" borderId="0" xfId="0" applyNumberFormat="1" applyFont="1" applyAlignment="1">
      <alignment vertical="top"/>
    </xf>
    <xf numFmtId="49" fontId="22" fillId="0" borderId="0" xfId="0" applyNumberFormat="1" applyFont="1" applyAlignment="1">
      <alignment vertical="top" wrapText="1"/>
    </xf>
    <xf numFmtId="49" fontId="21" fillId="0" borderId="1" xfId="0" applyNumberFormat="1" applyFont="1" applyBorder="1" applyAlignment="1">
      <alignment wrapText="1"/>
    </xf>
    <xf numFmtId="0" fontId="22" fillId="0" borderId="1" xfId="0" applyFont="1" applyBorder="1" applyAlignment="1">
      <alignment vertical="top"/>
    </xf>
    <xf numFmtId="49" fontId="21" fillId="0" borderId="0" xfId="0" applyNumberFormat="1" applyFont="1" applyAlignment="1">
      <alignment vertical="top" wrapText="1"/>
    </xf>
    <xf numFmtId="0" fontId="21" fillId="0" borderId="0" xfId="0" applyFont="1" applyAlignment="1">
      <alignment vertical="top"/>
    </xf>
    <xf numFmtId="49" fontId="21" fillId="0" borderId="14" xfId="0" applyNumberFormat="1" applyFont="1" applyBorder="1" applyAlignment="1">
      <alignment vertical="top" wrapText="1"/>
    </xf>
    <xf numFmtId="49" fontId="21" fillId="3" borderId="9" xfId="0" applyNumberFormat="1" applyFont="1" applyFill="1" applyBorder="1" applyAlignment="1">
      <alignment horizontal="left" vertical="top" wrapText="1"/>
    </xf>
    <xf numFmtId="0" fontId="22" fillId="0" borderId="9" xfId="0" applyFont="1" applyFill="1" applyBorder="1" applyAlignment="1">
      <alignment horizontal="left" vertical="top"/>
    </xf>
    <xf numFmtId="0" fontId="22" fillId="0" borderId="9" xfId="0" applyFont="1" applyBorder="1" applyAlignment="1">
      <alignment horizontal="left" vertical="top"/>
    </xf>
    <xf numFmtId="49" fontId="21" fillId="0" borderId="9" xfId="0" applyNumberFormat="1" applyFont="1" applyBorder="1" applyAlignment="1">
      <alignment vertical="top" wrapText="1"/>
    </xf>
    <xf numFmtId="0" fontId="1" fillId="0" borderId="0" xfId="0" applyFont="1" applyAlignment="1">
      <alignment horizontal="left"/>
    </xf>
    <xf numFmtId="0" fontId="22" fillId="0" borderId="14" xfId="0" applyFont="1" applyFill="1" applyBorder="1" applyAlignment="1">
      <alignment horizontal="left" vertical="top"/>
    </xf>
    <xf numFmtId="0" fontId="22" fillId="0" borderId="14" xfId="0" applyFont="1" applyBorder="1" applyAlignment="1">
      <alignment horizontal="left" vertical="top"/>
    </xf>
    <xf numFmtId="49" fontId="22" fillId="0" borderId="14" xfId="0" applyNumberFormat="1" applyFont="1" applyBorder="1" applyAlignment="1">
      <alignment vertical="top"/>
    </xf>
    <xf numFmtId="49" fontId="22" fillId="0" borderId="14" xfId="0" applyNumberFormat="1" applyFont="1" applyBorder="1" applyAlignment="1">
      <alignment vertical="top" wrapText="1"/>
    </xf>
    <xf numFmtId="0" fontId="22" fillId="6" borderId="1" xfId="0" applyFont="1" applyFill="1" applyBorder="1" applyAlignment="1">
      <alignment horizontal="left" vertical="top"/>
    </xf>
    <xf numFmtId="49" fontId="22" fillId="6" borderId="1" xfId="0" applyNumberFormat="1" applyFont="1" applyFill="1" applyBorder="1" applyAlignment="1">
      <alignment vertical="top"/>
    </xf>
    <xf numFmtId="49" fontId="22" fillId="6" borderId="1" xfId="0" applyNumberFormat="1" applyFont="1" applyFill="1" applyBorder="1" applyAlignment="1">
      <alignment vertical="top" wrapText="1"/>
    </xf>
    <xf numFmtId="1" fontId="16" fillId="0" borderId="1" xfId="1" applyNumberFormat="1" applyFont="1" applyFill="1" applyBorder="1" applyAlignment="1">
      <alignment horizontal="left" vertical="center"/>
    </xf>
    <xf numFmtId="3" fontId="16" fillId="0" borderId="1" xfId="0" applyNumberFormat="1" applyFont="1" applyFill="1" applyBorder="1" applyAlignment="1">
      <alignment horizontal="left" vertical="center"/>
    </xf>
    <xf numFmtId="0" fontId="16" fillId="0" borderId="1" xfId="0" applyFont="1" applyFill="1" applyBorder="1" applyAlignment="1">
      <alignment horizontal="left" vertical="center" wrapText="1"/>
    </xf>
    <xf numFmtId="1" fontId="22" fillId="0" borderId="1" xfId="0" applyNumberFormat="1" applyFont="1" applyBorder="1" applyAlignment="1">
      <alignment horizontal="left"/>
    </xf>
    <xf numFmtId="0" fontId="22" fillId="0" borderId="1" xfId="0" applyFont="1" applyBorder="1" applyAlignment="1">
      <alignment horizontal="left" wrapText="1"/>
    </xf>
    <xf numFmtId="0" fontId="22" fillId="2" borderId="1" xfId="0" applyFont="1" applyFill="1" applyBorder="1" applyAlignment="1">
      <alignment horizontal="left"/>
    </xf>
    <xf numFmtId="1" fontId="22" fillId="0" borderId="1" xfId="0" applyNumberFormat="1" applyFont="1" applyFill="1" applyBorder="1" applyAlignment="1">
      <alignment horizontal="left"/>
    </xf>
    <xf numFmtId="0" fontId="23" fillId="9" borderId="1" xfId="0" applyFont="1" applyFill="1" applyBorder="1" applyAlignment="1">
      <alignment horizontal="left"/>
    </xf>
    <xf numFmtId="49" fontId="22" fillId="0" borderId="1" xfId="0" applyNumberFormat="1" applyFont="1" applyBorder="1" applyAlignment="1">
      <alignment horizontal="left"/>
    </xf>
    <xf numFmtId="49" fontId="23" fillId="9" borderId="1" xfId="0" applyNumberFormat="1" applyFont="1" applyFill="1" applyBorder="1" applyAlignment="1">
      <alignment horizontal="left"/>
    </xf>
    <xf numFmtId="0" fontId="22" fillId="0" borderId="1" xfId="0" applyFont="1" applyFill="1" applyBorder="1" applyAlignment="1">
      <alignment horizontal="left" vertical="center"/>
    </xf>
    <xf numFmtId="49" fontId="14" fillId="0" borderId="1" xfId="2" applyNumberFormat="1" applyFont="1" applyFill="1" applyBorder="1" applyAlignment="1">
      <alignment horizontal="left" wrapText="1"/>
    </xf>
    <xf numFmtId="1" fontId="14" fillId="4" borderId="1" xfId="2" applyNumberFormat="1" applyFont="1" applyFill="1" applyBorder="1" applyAlignment="1">
      <alignment horizontal="left"/>
    </xf>
    <xf numFmtId="0" fontId="16" fillId="4" borderId="8" xfId="2" applyFont="1" applyFill="1" applyBorder="1" applyAlignment="1">
      <alignment horizontal="left"/>
    </xf>
    <xf numFmtId="49" fontId="17" fillId="6" borderId="1" xfId="2" applyNumberFormat="1" applyFont="1" applyFill="1" applyBorder="1" applyAlignment="1">
      <alignment horizontal="left" wrapText="1"/>
    </xf>
    <xf numFmtId="0" fontId="16" fillId="4" borderId="24" xfId="2" applyFont="1" applyFill="1" applyBorder="1" applyAlignment="1">
      <alignment horizontal="left"/>
    </xf>
    <xf numFmtId="0" fontId="16" fillId="4" borderId="23" xfId="2" applyFont="1" applyFill="1" applyBorder="1" applyAlignment="1">
      <alignment horizontal="left"/>
    </xf>
    <xf numFmtId="0" fontId="0" fillId="0" borderId="7" xfId="0" applyBorder="1" applyAlignment="1">
      <alignment horizontal="left" wrapText="1"/>
    </xf>
    <xf numFmtId="49" fontId="22" fillId="0" borderId="1" xfId="0" applyNumberFormat="1" applyFont="1" applyBorder="1"/>
    <xf numFmtId="49" fontId="22" fillId="9" borderId="1" xfId="0" applyNumberFormat="1" applyFont="1" applyFill="1" applyBorder="1"/>
    <xf numFmtId="0" fontId="22" fillId="2" borderId="1" xfId="0" applyFont="1" applyFill="1" applyBorder="1"/>
    <xf numFmtId="0" fontId="22" fillId="0" borderId="27" xfId="0" applyFont="1" applyBorder="1" applyAlignment="1"/>
    <xf numFmtId="0" fontId="22" fillId="0" borderId="15" xfId="0" applyFont="1" applyBorder="1"/>
    <xf numFmtId="49" fontId="22" fillId="0" borderId="15" xfId="0" applyNumberFormat="1" applyFont="1" applyBorder="1"/>
    <xf numFmtId="49" fontId="22" fillId="9" borderId="15" xfId="0" applyNumberFormat="1" applyFont="1" applyFill="1" applyBorder="1"/>
    <xf numFmtId="0" fontId="22" fillId="0" borderId="15" xfId="0" applyFont="1" applyBorder="1" applyAlignment="1">
      <alignment horizontal="left"/>
    </xf>
    <xf numFmtId="0" fontId="22" fillId="0" borderId="15" xfId="0" applyFont="1" applyBorder="1" applyAlignment="1">
      <alignment wrapText="1"/>
    </xf>
    <xf numFmtId="0" fontId="46" fillId="0" borderId="29" xfId="0" applyFont="1" applyBorder="1" applyAlignment="1">
      <alignment horizontal="left" vertical="center" wrapText="1"/>
    </xf>
    <xf numFmtId="0" fontId="13" fillId="0" borderId="30" xfId="2" applyFont="1" applyBorder="1" applyAlignment="1">
      <alignment horizontal="left" vertical="center" wrapText="1"/>
    </xf>
    <xf numFmtId="0" fontId="40" fillId="0" borderId="30" xfId="0" applyFont="1" applyBorder="1" applyAlignment="1">
      <alignment horizontal="left" vertical="center"/>
    </xf>
    <xf numFmtId="49" fontId="13" fillId="0" borderId="30" xfId="2" applyNumberFormat="1" applyFont="1" applyBorder="1" applyAlignment="1" applyProtection="1">
      <alignment horizontal="left" vertical="center" wrapText="1" readingOrder="1"/>
      <protection locked="0"/>
    </xf>
    <xf numFmtId="49" fontId="40" fillId="0" borderId="30" xfId="0" applyNumberFormat="1" applyFont="1" applyBorder="1" applyAlignment="1">
      <alignment horizontal="left" vertical="center" wrapText="1"/>
    </xf>
    <xf numFmtId="0" fontId="40" fillId="0" borderId="31" xfId="0" applyFont="1" applyBorder="1" applyAlignment="1">
      <alignment horizontal="left" vertical="center" wrapText="1"/>
    </xf>
    <xf numFmtId="0" fontId="2" fillId="6" borderId="15" xfId="0" applyFont="1" applyFill="1" applyBorder="1" applyAlignment="1">
      <alignment vertical="top"/>
    </xf>
    <xf numFmtId="0" fontId="2" fillId="6" borderId="15" xfId="0" applyFont="1" applyFill="1" applyBorder="1" applyAlignment="1">
      <alignment horizontal="left" vertical="top"/>
    </xf>
    <xf numFmtId="0" fontId="22" fillId="6" borderId="15" xfId="0" applyFont="1" applyFill="1" applyBorder="1" applyAlignment="1">
      <alignment horizontal="left" vertical="top"/>
    </xf>
    <xf numFmtId="49" fontId="22" fillId="6" borderId="15" xfId="0" applyNumberFormat="1" applyFont="1" applyFill="1" applyBorder="1" applyAlignment="1">
      <alignment vertical="top"/>
    </xf>
    <xf numFmtId="49" fontId="22" fillId="6" borderId="15" xfId="0" applyNumberFormat="1" applyFont="1" applyFill="1" applyBorder="1" applyAlignment="1">
      <alignment vertical="top" wrapText="1"/>
    </xf>
    <xf numFmtId="49" fontId="40" fillId="0" borderId="30" xfId="0" applyNumberFormat="1" applyFont="1" applyBorder="1" applyAlignment="1">
      <alignment horizontal="left" vertical="center"/>
    </xf>
    <xf numFmtId="49" fontId="17" fillId="6" borderId="15" xfId="2" applyNumberFormat="1" applyFont="1" applyFill="1" applyBorder="1" applyAlignment="1">
      <alignment horizontal="left" vertical="center" wrapText="1"/>
    </xf>
    <xf numFmtId="0" fontId="17" fillId="7" borderId="15" xfId="2" applyFont="1" applyFill="1" applyBorder="1" applyAlignment="1">
      <alignment horizontal="left"/>
    </xf>
    <xf numFmtId="0" fontId="17" fillId="7" borderId="15" xfId="2" applyFont="1" applyFill="1" applyBorder="1" applyAlignment="1">
      <alignment horizontal="center"/>
    </xf>
    <xf numFmtId="0" fontId="20" fillId="6" borderId="15" xfId="2" applyFont="1" applyFill="1" applyBorder="1" applyAlignment="1">
      <alignment horizontal="left" readingOrder="1"/>
    </xf>
    <xf numFmtId="0" fontId="0" fillId="6" borderId="15" xfId="0" applyFill="1" applyBorder="1" applyAlignment="1">
      <alignment wrapText="1"/>
    </xf>
    <xf numFmtId="0" fontId="46" fillId="0" borderId="29" xfId="0" applyFont="1" applyBorder="1" applyAlignment="1">
      <alignment horizontal="left" vertical="center"/>
    </xf>
    <xf numFmtId="0" fontId="13" fillId="0" borderId="30" xfId="2" applyFont="1" applyBorder="1" applyAlignment="1">
      <alignment horizontal="center" vertical="center" wrapText="1"/>
    </xf>
    <xf numFmtId="49" fontId="40" fillId="0" borderId="30" xfId="0" applyNumberFormat="1" applyFont="1" applyBorder="1" applyAlignment="1">
      <alignment vertical="center" wrapText="1"/>
    </xf>
    <xf numFmtId="0" fontId="40" fillId="0" borderId="31" xfId="0" applyFont="1" applyBorder="1" applyAlignment="1">
      <alignment vertical="center" wrapText="1"/>
    </xf>
    <xf numFmtId="1" fontId="22" fillId="0" borderId="15" xfId="0" applyNumberFormat="1" applyFont="1" applyBorder="1" applyAlignment="1">
      <alignment horizontal="left"/>
    </xf>
    <xf numFmtId="0" fontId="22" fillId="9" borderId="15" xfId="0" applyFont="1" applyFill="1" applyBorder="1" applyAlignment="1">
      <alignment horizontal="left"/>
    </xf>
    <xf numFmtId="0" fontId="22" fillId="0" borderId="15" xfId="0" applyFont="1" applyBorder="1" applyAlignment="1">
      <alignment horizontal="left" wrapText="1"/>
    </xf>
    <xf numFmtId="0" fontId="0" fillId="0" borderId="14" xfId="0" applyBorder="1" applyAlignment="1">
      <alignment wrapText="1"/>
    </xf>
    <xf numFmtId="0" fontId="22" fillId="9" borderId="15" xfId="0" applyFont="1" applyFill="1" applyBorder="1" applyAlignment="1">
      <alignment horizontal="center"/>
    </xf>
    <xf numFmtId="0" fontId="22" fillId="0" borderId="15" xfId="0" applyFont="1" applyFill="1" applyBorder="1" applyAlignment="1">
      <alignment horizontal="center"/>
    </xf>
    <xf numFmtId="0" fontId="22" fillId="0" borderId="1" xfId="0" applyFont="1" applyFill="1" applyBorder="1" applyAlignment="1">
      <alignment horizontal="center"/>
    </xf>
    <xf numFmtId="0" fontId="22" fillId="9" borderId="1" xfId="0" applyFont="1" applyFill="1" applyBorder="1" applyAlignment="1">
      <alignment horizontal="center"/>
    </xf>
    <xf numFmtId="0" fontId="22" fillId="0" borderId="1" xfId="0" applyFont="1" applyBorder="1" applyAlignment="1">
      <alignment horizontal="center"/>
    </xf>
    <xf numFmtId="0" fontId="2" fillId="6" borderId="1" xfId="0" applyFont="1" applyFill="1" applyBorder="1" applyAlignment="1">
      <alignment horizontal="center"/>
    </xf>
    <xf numFmtId="0" fontId="21" fillId="4" borderId="1" xfId="2" applyFont="1" applyFill="1" applyBorder="1" applyAlignment="1">
      <alignment horizontal="left"/>
    </xf>
    <xf numFmtId="0" fontId="14" fillId="4" borderId="1" xfId="2" applyFont="1" applyFill="1" applyBorder="1" applyAlignment="1">
      <alignment horizontal="left" shrinkToFit="1" readingOrder="1"/>
    </xf>
    <xf numFmtId="0" fontId="22" fillId="0" borderId="0" xfId="0" applyFont="1" applyAlignment="1">
      <alignment horizontal="left" readingOrder="1"/>
    </xf>
    <xf numFmtId="0" fontId="22" fillId="0" borderId="1" xfId="0" applyFont="1" applyBorder="1" applyAlignment="1">
      <alignment horizontal="left" vertical="top" readingOrder="1"/>
    </xf>
    <xf numFmtId="3" fontId="40" fillId="0" borderId="1" xfId="0" applyNumberFormat="1" applyFont="1" applyFill="1" applyBorder="1"/>
    <xf numFmtId="0" fontId="22" fillId="0" borderId="1" xfId="0" applyFont="1" applyFill="1" applyBorder="1" applyAlignment="1">
      <alignment horizontal="left" readingOrder="1"/>
    </xf>
    <xf numFmtId="0" fontId="22" fillId="0" borderId="1" xfId="0" applyFont="1" applyFill="1" applyBorder="1" applyAlignment="1">
      <alignment horizontal="left" vertical="center" readingOrder="1"/>
    </xf>
    <xf numFmtId="1" fontId="2" fillId="6" borderId="1" xfId="0" applyNumberFormat="1" applyFont="1" applyFill="1" applyBorder="1" applyAlignment="1">
      <alignment horizontal="left"/>
    </xf>
    <xf numFmtId="0" fontId="13" fillId="9" borderId="1" xfId="2" applyFont="1" applyFill="1" applyBorder="1" applyAlignment="1">
      <alignment horizontal="center"/>
    </xf>
    <xf numFmtId="0" fontId="22" fillId="0" borderId="1" xfId="0" applyFont="1" applyBorder="1" applyAlignment="1">
      <alignment horizontal="left" wrapText="1" readingOrder="1"/>
    </xf>
    <xf numFmtId="0" fontId="40" fillId="0" borderId="1" xfId="0" applyFont="1" applyFill="1" applyBorder="1" applyAlignment="1">
      <alignment horizontal="left"/>
    </xf>
    <xf numFmtId="0" fontId="22" fillId="4" borderId="15" xfId="0" applyFont="1" applyFill="1" applyBorder="1" applyAlignment="1">
      <alignment wrapText="1"/>
    </xf>
    <xf numFmtId="0" fontId="46" fillId="0" borderId="29" xfId="0" applyFont="1" applyBorder="1" applyAlignment="1">
      <alignment vertical="center"/>
    </xf>
    <xf numFmtId="0" fontId="13" fillId="0" borderId="30" xfId="2" applyFont="1" applyBorder="1" applyAlignment="1">
      <alignment vertical="center" wrapText="1"/>
    </xf>
    <xf numFmtId="0" fontId="40" fillId="0" borderId="30" xfId="0" applyFont="1" applyBorder="1" applyAlignment="1">
      <alignment vertical="center" wrapText="1"/>
    </xf>
    <xf numFmtId="0" fontId="14" fillId="9" borderId="15" xfId="2" applyFont="1" applyFill="1" applyBorder="1"/>
    <xf numFmtId="0" fontId="14" fillId="0" borderId="15" xfId="2" applyFont="1" applyFill="1" applyBorder="1" applyAlignment="1">
      <alignment horizontal="left"/>
    </xf>
    <xf numFmtId="0" fontId="21" fillId="0" borderId="15" xfId="0" applyFont="1" applyBorder="1" applyAlignment="1">
      <alignment vertical="top" wrapText="1"/>
    </xf>
    <xf numFmtId="0" fontId="46" fillId="0" borderId="0" xfId="0" applyFont="1"/>
    <xf numFmtId="0" fontId="2" fillId="6" borderId="0" xfId="0" applyFont="1" applyFill="1"/>
    <xf numFmtId="0" fontId="46" fillId="0" borderId="10" xfId="0" applyFont="1" applyBorder="1"/>
    <xf numFmtId="0" fontId="13" fillId="0" borderId="9" xfId="2" applyFont="1" applyBorder="1" applyAlignment="1">
      <alignment horizontal="left" vertical="center" wrapText="1"/>
    </xf>
    <xf numFmtId="0" fontId="0" fillId="0" borderId="1" xfId="0" applyBorder="1" applyAlignment="1">
      <alignment horizontal="left"/>
    </xf>
    <xf numFmtId="0" fontId="22" fillId="0" borderId="1" xfId="0" applyFont="1" applyBorder="1" applyAlignment="1">
      <alignment horizontal="left" vertical="center"/>
    </xf>
    <xf numFmtId="0" fontId="14" fillId="0" borderId="1" xfId="2" applyFont="1" applyFill="1" applyBorder="1" applyAlignment="1">
      <alignment horizontal="left"/>
    </xf>
    <xf numFmtId="0" fontId="15" fillId="0" borderId="1" xfId="2" applyFont="1" applyFill="1" applyBorder="1" applyAlignment="1">
      <alignment horizontal="left"/>
    </xf>
    <xf numFmtId="1" fontId="14" fillId="0" borderId="1" xfId="2" applyNumberFormat="1" applyFont="1" applyFill="1" applyBorder="1" applyAlignment="1">
      <alignment horizontal="left"/>
    </xf>
    <xf numFmtId="0" fontId="0" fillId="0" borderId="0" xfId="0" applyFont="1" applyFill="1"/>
    <xf numFmtId="0" fontId="27" fillId="0" borderId="0" xfId="0" applyFont="1" applyAlignment="1">
      <alignment horizontal="left" vertical="top"/>
    </xf>
    <xf numFmtId="0" fontId="1" fillId="6" borderId="0" xfId="0" applyFont="1" applyFill="1"/>
    <xf numFmtId="0" fontId="13" fillId="0" borderId="32" xfId="2" applyFont="1" applyBorder="1" applyAlignment="1">
      <alignment horizontal="center" vertical="center" wrapText="1"/>
    </xf>
    <xf numFmtId="0" fontId="2" fillId="6" borderId="15" xfId="0" applyFont="1" applyFill="1" applyBorder="1" applyAlignment="1">
      <alignment vertical="center" wrapText="1"/>
    </xf>
    <xf numFmtId="1" fontId="17" fillId="6" borderId="15" xfId="2" applyNumberFormat="1" applyFont="1" applyFill="1" applyBorder="1" applyAlignment="1">
      <alignment horizontal="left" vertical="center" wrapText="1"/>
    </xf>
    <xf numFmtId="0" fontId="13" fillId="0" borderId="15" xfId="2" applyFont="1" applyBorder="1" applyAlignment="1">
      <alignment vertical="center" wrapText="1"/>
    </xf>
    <xf numFmtId="49" fontId="13" fillId="0" borderId="15" xfId="2" applyNumberFormat="1" applyFont="1" applyBorder="1" applyAlignment="1" applyProtection="1">
      <alignment horizontal="left" vertical="center" wrapText="1" readingOrder="1"/>
      <protection locked="0"/>
    </xf>
    <xf numFmtId="0" fontId="40" fillId="0" borderId="15" xfId="0" applyFont="1" applyBorder="1" applyAlignment="1">
      <alignment vertical="center" wrapText="1"/>
    </xf>
    <xf numFmtId="0" fontId="13" fillId="0" borderId="15" xfId="2" applyFont="1" applyFill="1" applyBorder="1" applyAlignment="1">
      <alignment horizontal="center"/>
    </xf>
    <xf numFmtId="0" fontId="14" fillId="0" borderId="15" xfId="2" applyFont="1" applyFill="1" applyBorder="1" applyAlignment="1">
      <alignment horizontal="left" readingOrder="1"/>
    </xf>
    <xf numFmtId="0" fontId="47" fillId="0" borderId="15" xfId="2" applyFont="1" applyFill="1" applyBorder="1" applyAlignment="1">
      <alignment horizontal="left" wrapText="1"/>
    </xf>
    <xf numFmtId="1" fontId="47" fillId="0" borderId="15" xfId="2" applyNumberFormat="1" applyFont="1" applyFill="1" applyBorder="1" applyAlignment="1">
      <alignment horizontal="left"/>
    </xf>
    <xf numFmtId="0" fontId="48"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xf numFmtId="0" fontId="1" fillId="0" borderId="1" xfId="0" applyFont="1" applyFill="1" applyBorder="1" applyAlignment="1">
      <alignment horizontal="left"/>
    </xf>
    <xf numFmtId="0" fontId="14" fillId="0" borderId="15" xfId="2" applyFont="1" applyBorder="1" applyAlignment="1">
      <alignment vertical="center" wrapText="1"/>
    </xf>
    <xf numFmtId="49" fontId="14" fillId="0" borderId="15" xfId="2" applyNumberFormat="1" applyFont="1" applyBorder="1" applyAlignment="1" applyProtection="1">
      <alignment horizontal="left" vertical="center" wrapText="1" readingOrder="1"/>
      <protection locked="0"/>
    </xf>
    <xf numFmtId="0" fontId="22" fillId="0" borderId="15" xfId="0" applyFont="1" applyBorder="1" applyAlignment="1">
      <alignment vertical="center" wrapText="1"/>
    </xf>
    <xf numFmtId="0" fontId="22" fillId="0" borderId="0" xfId="0" applyFont="1" applyAlignment="1">
      <alignment vertical="center"/>
    </xf>
    <xf numFmtId="0" fontId="22" fillId="0" borderId="15" xfId="0" applyFont="1" applyFill="1" applyBorder="1" applyAlignment="1">
      <alignment vertical="center" wrapText="1"/>
    </xf>
    <xf numFmtId="1" fontId="14" fillId="0" borderId="15" xfId="2" applyNumberFormat="1" applyFont="1" applyFill="1" applyBorder="1" applyAlignment="1">
      <alignment horizontal="left" vertical="center" wrapText="1"/>
    </xf>
    <xf numFmtId="0" fontId="0" fillId="0" borderId="1" xfId="0" applyBorder="1"/>
    <xf numFmtId="0" fontId="0" fillId="0" borderId="1" xfId="0" applyBorder="1" applyAlignment="1">
      <alignment horizontal="left" readingOrder="1"/>
    </xf>
    <xf numFmtId="0" fontId="0" fillId="0" borderId="1" xfId="0" applyBorder="1" applyAlignment="1">
      <alignment wrapText="1"/>
    </xf>
    <xf numFmtId="0" fontId="22" fillId="0" borderId="1" xfId="0" applyFont="1" applyBorder="1" applyAlignment="1">
      <alignment vertical="center"/>
    </xf>
    <xf numFmtId="0" fontId="22" fillId="0" borderId="1" xfId="0" applyFont="1" applyBorder="1" applyAlignment="1">
      <alignment vertical="center" wrapText="1"/>
    </xf>
    <xf numFmtId="0" fontId="22" fillId="2" borderId="1" xfId="0" applyFont="1" applyFill="1" applyBorder="1" applyAlignment="1">
      <alignment vertical="center"/>
    </xf>
    <xf numFmtId="0" fontId="22" fillId="0" borderId="0" xfId="0" applyFont="1" applyBorder="1"/>
    <xf numFmtId="0" fontId="22" fillId="2" borderId="1" xfId="0" applyFont="1" applyFill="1" applyBorder="1" applyAlignment="1">
      <alignment horizontal="center"/>
    </xf>
    <xf numFmtId="0" fontId="0" fillId="0" borderId="1" xfId="0" applyFill="1" applyBorder="1" applyAlignment="1">
      <alignment horizontal="left"/>
    </xf>
    <xf numFmtId="0" fontId="22" fillId="9" borderId="1" xfId="0" applyFont="1" applyFill="1" applyBorder="1" applyAlignment="1">
      <alignment vertical="top" wrapText="1"/>
    </xf>
    <xf numFmtId="0" fontId="22" fillId="2" borderId="1" xfId="0" applyFont="1" applyFill="1" applyBorder="1" applyAlignment="1">
      <alignment vertical="top" wrapText="1"/>
    </xf>
    <xf numFmtId="0" fontId="22" fillId="10" borderId="1" xfId="0" applyFont="1" applyFill="1" applyBorder="1" applyAlignment="1">
      <alignment vertical="top" wrapText="1"/>
    </xf>
    <xf numFmtId="1" fontId="22" fillId="0" borderId="0" xfId="0" applyNumberFormat="1" applyFont="1"/>
    <xf numFmtId="0" fontId="49" fillId="0" borderId="0" xfId="0" applyFont="1"/>
    <xf numFmtId="3" fontId="49" fillId="0" borderId="0" xfId="0" applyNumberFormat="1" applyFont="1"/>
    <xf numFmtId="3" fontId="2" fillId="6" borderId="0" xfId="0" applyNumberFormat="1" applyFont="1" applyFill="1"/>
    <xf numFmtId="0" fontId="22" fillId="0" borderId="1" xfId="0" applyFont="1" applyFill="1" applyBorder="1" applyAlignment="1">
      <alignment horizontal="left" vertical="top"/>
    </xf>
    <xf numFmtId="0" fontId="22" fillId="0" borderId="1" xfId="0" applyFont="1" applyBorder="1" applyAlignment="1">
      <alignment horizontal="left" vertical="center"/>
    </xf>
    <xf numFmtId="0" fontId="14" fillId="0" borderId="15" xfId="2" applyFont="1" applyFill="1" applyBorder="1" applyAlignment="1">
      <alignment horizontal="left" vertical="center"/>
    </xf>
    <xf numFmtId="0" fontId="14" fillId="0" borderId="1" xfId="2" applyFont="1" applyFill="1" applyBorder="1" applyAlignment="1">
      <alignment horizontal="left" vertical="center"/>
    </xf>
    <xf numFmtId="0" fontId="22" fillId="0" borderId="1" xfId="0" applyFont="1" applyFill="1" applyBorder="1" applyAlignment="1">
      <alignment horizontal="left" vertical="center"/>
    </xf>
    <xf numFmtId="0" fontId="14" fillId="0" borderId="1" xfId="2" applyFont="1" applyFill="1" applyBorder="1" applyAlignment="1">
      <alignment horizontal="left" wrapText="1"/>
    </xf>
    <xf numFmtId="0" fontId="14" fillId="0" borderId="15" xfId="2" applyFont="1" applyFill="1" applyBorder="1" applyAlignment="1">
      <alignment horizontal="left" wrapText="1"/>
    </xf>
    <xf numFmtId="0" fontId="22" fillId="4" borderId="1" xfId="0" applyFont="1" applyFill="1" applyBorder="1" applyAlignment="1">
      <alignment horizontal="left" wrapText="1"/>
    </xf>
    <xf numFmtId="0" fontId="21" fillId="4" borderId="2" xfId="2" applyFont="1" applyFill="1" applyBorder="1" applyAlignment="1">
      <alignment horizontal="left" vertical="center"/>
    </xf>
    <xf numFmtId="0" fontId="21" fillId="4" borderId="16" xfId="2" applyFont="1" applyFill="1" applyBorder="1" applyAlignment="1">
      <alignment horizontal="left" vertical="center"/>
    </xf>
    <xf numFmtId="0" fontId="21" fillId="4" borderId="15" xfId="2" applyFont="1" applyFill="1" applyBorder="1" applyAlignment="1">
      <alignment horizontal="left" vertical="center"/>
    </xf>
    <xf numFmtId="0" fontId="21" fillId="9" borderId="2" xfId="2" applyFont="1" applyFill="1" applyBorder="1" applyAlignment="1">
      <alignment horizontal="center"/>
    </xf>
    <xf numFmtId="0" fontId="21" fillId="9" borderId="16" xfId="2" applyFont="1" applyFill="1" applyBorder="1" applyAlignment="1">
      <alignment horizontal="center"/>
    </xf>
    <xf numFmtId="0" fontId="21" fillId="9" borderId="15" xfId="2" applyFont="1" applyFill="1" applyBorder="1" applyAlignment="1">
      <alignment horizontal="center"/>
    </xf>
    <xf numFmtId="0" fontId="22" fillId="0" borderId="1" xfId="0" applyFont="1" applyBorder="1" applyAlignment="1">
      <alignment horizontal="left" wrapText="1"/>
    </xf>
    <xf numFmtId="0" fontId="6" fillId="0" borderId="1" xfId="2" applyFont="1" applyBorder="1" applyAlignment="1">
      <alignment horizontal="left" wrapText="1"/>
    </xf>
    <xf numFmtId="49" fontId="22" fillId="0" borderId="1" xfId="0" applyNumberFormat="1" applyFont="1" applyBorder="1" applyAlignment="1">
      <alignment horizontal="left" vertical="top"/>
    </xf>
    <xf numFmtId="0" fontId="21" fillId="0" borderId="1" xfId="0" applyFont="1" applyBorder="1" applyAlignment="1">
      <alignment horizontal="left" vertical="top"/>
    </xf>
    <xf numFmtId="49" fontId="22" fillId="0" borderId="1" xfId="0" applyNumberFormat="1" applyFont="1" applyBorder="1" applyAlignment="1">
      <alignment horizontal="left" vertical="top" wrapText="1"/>
    </xf>
    <xf numFmtId="0" fontId="22" fillId="0" borderId="1" xfId="0" applyFont="1" applyBorder="1" applyAlignment="1">
      <alignment horizontal="left"/>
    </xf>
    <xf numFmtId="0" fontId="22" fillId="0" borderId="1" xfId="0" applyFont="1" applyBorder="1" applyAlignment="1">
      <alignment horizontal="left" vertical="top" wrapText="1"/>
    </xf>
    <xf numFmtId="0" fontId="16" fillId="0" borderId="1" xfId="0" applyFont="1" applyFill="1" applyBorder="1" applyAlignment="1">
      <alignment horizontal="left" vertical="top" wrapText="1"/>
    </xf>
  </cellXfs>
  <cellStyles count="3">
    <cellStyle name="DataPilot Value" xfId="1" xr:uid="{00000000-0005-0000-0000-000000000000}"/>
    <cellStyle name="Normal" xfId="0" builtinId="0"/>
    <cellStyle name="Normal_Sheet1" xfId="2" xr:uid="{00000000-0005-0000-0000-000002000000}"/>
  </cellStyles>
  <dxfs count="0"/>
  <tableStyles count="0" defaultTableStyle="TableStyleMedium2" defaultPivotStyle="PivotStyleLight16"/>
  <colors>
    <mruColors>
      <color rgb="FFF0B9DC"/>
      <color rgb="FFB94B7D"/>
      <color rgb="FFA5D7FF"/>
      <color rgb="FF5AD7B9"/>
      <color rgb="FFFFC328"/>
      <color rgb="FF6496B4"/>
      <color rgb="FFE1DCB4"/>
      <color rgb="FFFF7864"/>
      <color rgb="FF006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98" zoomScaleNormal="98" workbookViewId="0">
      <pane ySplit="1" topLeftCell="A2" activePane="bottomLeft" state="frozen"/>
      <selection pane="bottomLeft"/>
    </sheetView>
  </sheetViews>
  <sheetFormatPr defaultColWidth="8.85546875" defaultRowHeight="15" x14ac:dyDescent="0.25"/>
  <cols>
    <col min="1" max="1" width="21.140625" customWidth="1"/>
    <col min="2" max="2" width="10.7109375" style="120" customWidth="1"/>
    <col min="3" max="3" width="7.7109375" customWidth="1"/>
    <col min="4" max="4" width="6.7109375" style="208" customWidth="1"/>
    <col min="5" max="5" width="35.7109375" style="204" customWidth="1"/>
    <col min="6" max="6" width="67.7109375" style="19" customWidth="1"/>
    <col min="7" max="7" width="43.28515625" customWidth="1"/>
  </cols>
  <sheetData>
    <row r="1" spans="1:8" s="167" customFormat="1" ht="51.95" customHeight="1" thickBot="1" x14ac:dyDescent="0.3">
      <c r="A1" s="347" t="s">
        <v>354</v>
      </c>
      <c r="B1" s="348" t="s">
        <v>150</v>
      </c>
      <c r="C1" s="348" t="s">
        <v>72</v>
      </c>
      <c r="D1" s="350" t="s">
        <v>277</v>
      </c>
      <c r="E1" s="351" t="s">
        <v>75</v>
      </c>
      <c r="F1" s="352" t="s">
        <v>73</v>
      </c>
      <c r="G1" s="210"/>
      <c r="H1" s="210"/>
    </row>
    <row r="2" spans="1:8" ht="26.25" customHeight="1" x14ac:dyDescent="0.25">
      <c r="A2" s="157" t="s">
        <v>232</v>
      </c>
      <c r="B2" s="446">
        <v>50</v>
      </c>
      <c r="C2" s="393"/>
      <c r="D2" s="394">
        <v>2</v>
      </c>
      <c r="E2" s="450" t="s">
        <v>123</v>
      </c>
      <c r="F2" s="395" t="s">
        <v>149</v>
      </c>
      <c r="G2" s="200"/>
      <c r="H2" s="200"/>
    </row>
    <row r="3" spans="1:8" ht="33" customHeight="1" x14ac:dyDescent="0.25">
      <c r="A3" s="146" t="s">
        <v>42</v>
      </c>
      <c r="B3" s="447"/>
      <c r="C3" s="211"/>
      <c r="D3" s="212">
        <v>3</v>
      </c>
      <c r="E3" s="449"/>
      <c r="F3" s="206" t="s">
        <v>263</v>
      </c>
      <c r="G3" s="213"/>
      <c r="H3" s="200"/>
    </row>
    <row r="4" spans="1:8" ht="57.75" customHeight="1" x14ac:dyDescent="0.25">
      <c r="A4" s="214" t="s">
        <v>53</v>
      </c>
      <c r="B4" s="215">
        <v>100</v>
      </c>
      <c r="C4" s="216"/>
      <c r="D4" s="138">
        <v>1</v>
      </c>
      <c r="E4" s="201" t="s">
        <v>123</v>
      </c>
      <c r="F4" s="143" t="s">
        <v>125</v>
      </c>
      <c r="G4" s="200"/>
      <c r="H4" s="200"/>
    </row>
    <row r="5" spans="1:8" x14ac:dyDescent="0.25">
      <c r="A5" s="214" t="s">
        <v>27</v>
      </c>
      <c r="B5" s="215">
        <v>60</v>
      </c>
      <c r="C5" s="217"/>
      <c r="D5" s="138"/>
      <c r="E5" s="201" t="s">
        <v>148</v>
      </c>
      <c r="F5" s="144" t="s">
        <v>124</v>
      </c>
      <c r="G5" s="200"/>
      <c r="H5" s="200"/>
    </row>
    <row r="6" spans="1:8" ht="84.75" customHeight="1" x14ac:dyDescent="0.25">
      <c r="A6" s="146" t="s">
        <v>67</v>
      </c>
      <c r="B6" s="448">
        <v>50</v>
      </c>
      <c r="C6" s="211"/>
      <c r="D6" s="212">
        <v>2</v>
      </c>
      <c r="E6" s="449" t="s">
        <v>147</v>
      </c>
      <c r="F6" s="207" t="s">
        <v>262</v>
      </c>
      <c r="G6" s="218"/>
      <c r="H6" s="200"/>
    </row>
    <row r="7" spans="1:8" ht="57.75" customHeight="1" x14ac:dyDescent="0.25">
      <c r="A7" s="146" t="s">
        <v>43</v>
      </c>
      <c r="B7" s="448"/>
      <c r="C7" s="211"/>
      <c r="D7" s="212">
        <v>3</v>
      </c>
      <c r="E7" s="449"/>
      <c r="F7" s="207" t="s">
        <v>264</v>
      </c>
      <c r="G7" s="218"/>
      <c r="H7" s="219"/>
    </row>
    <row r="8" spans="1:8" ht="48" customHeight="1" x14ac:dyDescent="0.25">
      <c r="A8" s="146" t="s">
        <v>224</v>
      </c>
      <c r="B8" s="326">
        <v>250</v>
      </c>
      <c r="C8" s="327"/>
      <c r="D8" s="436"/>
      <c r="E8" s="324" t="s">
        <v>132</v>
      </c>
      <c r="F8" s="159" t="s">
        <v>289</v>
      </c>
      <c r="H8" s="219"/>
    </row>
    <row r="9" spans="1:8" ht="48" customHeight="1" x14ac:dyDescent="0.25">
      <c r="A9" s="146" t="s">
        <v>348</v>
      </c>
      <c r="B9" s="326"/>
      <c r="C9" s="327"/>
      <c r="E9" s="324"/>
      <c r="F9" s="159" t="s">
        <v>355</v>
      </c>
      <c r="H9" s="434"/>
    </row>
    <row r="10" spans="1:8" ht="26.25" x14ac:dyDescent="0.25">
      <c r="A10" s="152" t="s">
        <v>261</v>
      </c>
      <c r="B10" s="146"/>
      <c r="C10" s="146"/>
      <c r="D10" s="146"/>
      <c r="E10" s="14"/>
      <c r="F10" s="159" t="s">
        <v>65</v>
      </c>
    </row>
    <row r="11" spans="1:8" x14ac:dyDescent="0.25">
      <c r="G11" s="73"/>
      <c r="H11" s="73"/>
    </row>
    <row r="12" spans="1:8" ht="18.75" x14ac:dyDescent="0.3">
      <c r="A12" s="117" t="s">
        <v>1</v>
      </c>
      <c r="B12" s="119">
        <f>SUM(B2:B11)</f>
        <v>510</v>
      </c>
      <c r="G12" s="114"/>
      <c r="H12" s="73"/>
    </row>
    <row r="13" spans="1:8" x14ac:dyDescent="0.25">
      <c r="G13" s="114"/>
      <c r="H13" s="73"/>
    </row>
    <row r="14" spans="1:8" x14ac:dyDescent="0.25">
      <c r="A14" s="73"/>
      <c r="B14" s="110"/>
      <c r="C14" s="73"/>
      <c r="D14" s="209"/>
      <c r="E14" s="205"/>
      <c r="F14" s="113"/>
      <c r="G14" s="73"/>
      <c r="H14" s="73"/>
    </row>
    <row r="15" spans="1:8" x14ac:dyDescent="0.25">
      <c r="A15" s="2" t="s">
        <v>33</v>
      </c>
      <c r="B15" s="222"/>
      <c r="C15" s="200"/>
      <c r="D15" s="223"/>
      <c r="F15" s="121"/>
    </row>
    <row r="16" spans="1:8" ht="21" customHeight="1" x14ac:dyDescent="0.25">
      <c r="A16" s="445" t="s">
        <v>302</v>
      </c>
      <c r="B16" s="445"/>
      <c r="C16" s="445"/>
      <c r="D16" s="445"/>
      <c r="E16" s="445"/>
      <c r="F16" s="445"/>
    </row>
    <row r="17" spans="1:9" ht="15" customHeight="1" x14ac:dyDescent="0.25">
      <c r="G17" s="118"/>
      <c r="H17" s="118"/>
      <c r="I17" s="118"/>
    </row>
    <row r="18" spans="1:9" ht="15" customHeight="1" x14ac:dyDescent="0.25">
      <c r="A18" s="2" t="s">
        <v>323</v>
      </c>
      <c r="B18" s="125"/>
      <c r="D18" s="142"/>
      <c r="E18" s="19"/>
    </row>
    <row r="19" spans="1:9" ht="15" customHeight="1" x14ac:dyDescent="0.25">
      <c r="A19" s="437" t="s">
        <v>324</v>
      </c>
      <c r="B19" s="444" t="s">
        <v>330</v>
      </c>
      <c r="C19" s="444"/>
      <c r="D19" s="444"/>
      <c r="E19" s="444"/>
      <c r="F19" s="444"/>
    </row>
    <row r="20" spans="1:9" ht="15" customHeight="1" x14ac:dyDescent="0.25">
      <c r="A20" s="438" t="s">
        <v>325</v>
      </c>
      <c r="B20" s="444" t="s">
        <v>331</v>
      </c>
      <c r="C20" s="444"/>
      <c r="D20" s="444"/>
      <c r="E20" s="444"/>
      <c r="F20" s="444"/>
    </row>
    <row r="21" spans="1:9" ht="15" customHeight="1" x14ac:dyDescent="0.25">
      <c r="A21" s="439" t="s">
        <v>326</v>
      </c>
      <c r="B21" s="444" t="s">
        <v>332</v>
      </c>
      <c r="C21" s="444"/>
      <c r="D21" s="444"/>
      <c r="E21" s="444"/>
      <c r="F21" s="444"/>
    </row>
  </sheetData>
  <mergeCells count="8">
    <mergeCell ref="B19:F19"/>
    <mergeCell ref="B20:F20"/>
    <mergeCell ref="B21:F21"/>
    <mergeCell ref="A16:F16"/>
    <mergeCell ref="B2:B3"/>
    <mergeCell ref="B6:B7"/>
    <mergeCell ref="E6:E7"/>
    <mergeCell ref="E2: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8"/>
  <sheetViews>
    <sheetView zoomScale="96" zoomScaleNormal="96" workbookViewId="0">
      <pane ySplit="1" topLeftCell="A42" activePane="bottomLeft" state="frozen"/>
      <selection pane="bottomLeft" activeCell="H3" sqref="H3"/>
    </sheetView>
  </sheetViews>
  <sheetFormatPr defaultRowHeight="15" x14ac:dyDescent="0.25"/>
  <cols>
    <col min="1" max="1" width="20.7109375" style="11" customWidth="1"/>
    <col min="2" max="2" width="10.7109375" style="125" customWidth="1"/>
    <col min="3" max="3" width="7.7109375" customWidth="1"/>
    <col min="4" max="4" width="6.7109375" style="142" customWidth="1"/>
    <col min="5" max="5" width="35.7109375" style="19" customWidth="1"/>
    <col min="6" max="6" width="67.7109375" style="19" customWidth="1"/>
    <col min="7" max="7" width="54.140625" style="60" customWidth="1"/>
    <col min="8" max="8" width="12.85546875" style="31" customWidth="1"/>
    <col min="9" max="10" width="9.140625" style="31"/>
  </cols>
  <sheetData>
    <row r="1" spans="1:11" s="166" customFormat="1" ht="51.95" customHeight="1" thickBot="1" x14ac:dyDescent="0.3">
      <c r="A1" s="364" t="s">
        <v>69</v>
      </c>
      <c r="B1" s="348" t="s">
        <v>208</v>
      </c>
      <c r="C1" s="365" t="s">
        <v>72</v>
      </c>
      <c r="D1" s="350" t="s">
        <v>277</v>
      </c>
      <c r="E1" s="366" t="s">
        <v>75</v>
      </c>
      <c r="F1" s="367" t="s">
        <v>73</v>
      </c>
      <c r="G1" s="168"/>
      <c r="H1" s="169"/>
      <c r="I1" s="169"/>
      <c r="J1" s="169"/>
    </row>
    <row r="2" spans="1:11" ht="57" customHeight="1" x14ac:dyDescent="0.3">
      <c r="A2" s="359" t="s">
        <v>157</v>
      </c>
      <c r="B2" s="360">
        <f>SUM(B3:B7)</f>
        <v>368</v>
      </c>
      <c r="C2" s="361"/>
      <c r="D2" s="362"/>
      <c r="E2" s="363"/>
      <c r="F2" s="363"/>
      <c r="G2" s="163" t="s">
        <v>122</v>
      </c>
      <c r="H2" s="32"/>
    </row>
    <row r="3" spans="1:11" s="22" customFormat="1" ht="30" customHeight="1" x14ac:dyDescent="0.25">
      <c r="A3" s="226" t="s">
        <v>163</v>
      </c>
      <c r="B3" s="452">
        <v>285</v>
      </c>
      <c r="C3" s="455"/>
      <c r="D3" s="227">
        <v>25</v>
      </c>
      <c r="E3" s="451" t="s">
        <v>97</v>
      </c>
      <c r="F3" s="15" t="s">
        <v>164</v>
      </c>
      <c r="G3" s="80"/>
      <c r="H3" s="74"/>
      <c r="I3" s="74"/>
      <c r="J3" s="74"/>
      <c r="K3" s="74"/>
    </row>
    <row r="4" spans="1:11" s="22" customFormat="1" ht="26.25" customHeight="1" x14ac:dyDescent="0.25">
      <c r="A4" s="23" t="s">
        <v>165</v>
      </c>
      <c r="B4" s="453"/>
      <c r="C4" s="456"/>
      <c r="D4" s="140">
        <v>5</v>
      </c>
      <c r="E4" s="451"/>
      <c r="F4" s="15" t="s">
        <v>96</v>
      </c>
      <c r="G4" s="81"/>
      <c r="H4" s="74"/>
      <c r="I4" s="74"/>
      <c r="J4" s="74"/>
      <c r="K4" s="74"/>
    </row>
    <row r="5" spans="1:11" s="22" customFormat="1" ht="26.25" customHeight="1" x14ac:dyDescent="0.25">
      <c r="A5" s="15" t="s">
        <v>166</v>
      </c>
      <c r="B5" s="454"/>
      <c r="C5" s="457"/>
      <c r="D5" s="173"/>
      <c r="E5" s="159" t="s">
        <v>98</v>
      </c>
      <c r="F5" s="46" t="s">
        <v>155</v>
      </c>
      <c r="G5" s="81"/>
      <c r="H5" s="74"/>
      <c r="I5" s="74"/>
      <c r="J5" s="74"/>
      <c r="K5" s="74"/>
    </row>
    <row r="6" spans="1:11" s="22" customFormat="1" ht="43.5" customHeight="1" x14ac:dyDescent="0.25">
      <c r="A6" s="15" t="s">
        <v>46</v>
      </c>
      <c r="B6" s="104">
        <v>35</v>
      </c>
      <c r="C6" s="228"/>
      <c r="D6" s="173"/>
      <c r="E6" s="158" t="s">
        <v>158</v>
      </c>
      <c r="F6" s="15" t="s">
        <v>296</v>
      </c>
      <c r="G6" s="82"/>
      <c r="H6" s="74"/>
      <c r="I6" s="74"/>
      <c r="J6" s="74"/>
      <c r="K6" s="74"/>
    </row>
    <row r="7" spans="1:11" s="22" customFormat="1" ht="42" customHeight="1" x14ac:dyDescent="0.25">
      <c r="A7" s="15" t="s">
        <v>55</v>
      </c>
      <c r="B7" s="104">
        <v>48</v>
      </c>
      <c r="C7" s="228"/>
      <c r="D7" s="173">
        <v>8</v>
      </c>
      <c r="E7" s="158" t="s">
        <v>159</v>
      </c>
      <c r="F7" s="15" t="s">
        <v>99</v>
      </c>
      <c r="G7" s="82"/>
      <c r="H7" s="74"/>
      <c r="I7" s="74"/>
      <c r="J7" s="74"/>
      <c r="K7" s="74"/>
    </row>
    <row r="8" spans="1:11" ht="30" customHeight="1" x14ac:dyDescent="0.25">
      <c r="A8" s="47"/>
      <c r="B8" s="181"/>
      <c r="C8" s="47"/>
      <c r="D8" s="171"/>
      <c r="F8" s="48"/>
      <c r="G8" s="78"/>
      <c r="H8" s="79"/>
      <c r="I8" s="73"/>
      <c r="J8" s="73"/>
      <c r="K8" s="73"/>
    </row>
    <row r="9" spans="1:11" ht="69" customHeight="1" x14ac:dyDescent="0.3">
      <c r="A9" s="17" t="s">
        <v>156</v>
      </c>
      <c r="B9" s="180">
        <f>SUM(B10:B20)</f>
        <v>926</v>
      </c>
      <c r="C9" s="231"/>
      <c r="D9" s="232"/>
      <c r="E9" s="234" t="s">
        <v>101</v>
      </c>
      <c r="F9" s="234" t="s">
        <v>162</v>
      </c>
      <c r="G9" s="84"/>
      <c r="H9" s="274"/>
      <c r="I9" s="73"/>
      <c r="J9" s="73"/>
      <c r="K9" s="73"/>
    </row>
    <row r="10" spans="1:11" ht="26.25" x14ac:dyDescent="0.25">
      <c r="A10" s="21" t="s">
        <v>167</v>
      </c>
      <c r="B10" s="182">
        <v>380</v>
      </c>
      <c r="C10" s="126"/>
      <c r="D10" s="172"/>
      <c r="E10" s="159"/>
      <c r="F10" s="46" t="s">
        <v>176</v>
      </c>
      <c r="G10" s="85"/>
      <c r="H10" s="274"/>
      <c r="I10" s="73"/>
      <c r="J10" s="73"/>
      <c r="K10" s="73"/>
    </row>
    <row r="11" spans="1:11" ht="40.5" customHeight="1" x14ac:dyDescent="0.25">
      <c r="A11" s="21" t="s">
        <v>168</v>
      </c>
      <c r="B11" s="183">
        <v>40</v>
      </c>
      <c r="C11" s="128"/>
      <c r="D11" s="172"/>
      <c r="E11" s="159" t="s">
        <v>160</v>
      </c>
      <c r="F11" s="46" t="s">
        <v>104</v>
      </c>
      <c r="G11" s="84"/>
      <c r="H11" s="274"/>
      <c r="I11" s="73"/>
      <c r="J11" s="73"/>
      <c r="K11" s="73"/>
    </row>
    <row r="12" spans="1:11" s="22" customFormat="1" ht="57" customHeight="1" x14ac:dyDescent="0.25">
      <c r="A12" s="23" t="s">
        <v>169</v>
      </c>
      <c r="B12" s="182">
        <v>110</v>
      </c>
      <c r="C12" s="126"/>
      <c r="D12" s="140"/>
      <c r="E12" s="158" t="s">
        <v>161</v>
      </c>
      <c r="F12" s="15" t="s">
        <v>62</v>
      </c>
      <c r="G12" s="86"/>
      <c r="H12" s="265"/>
      <c r="I12" s="74"/>
      <c r="J12" s="74"/>
      <c r="K12" s="74"/>
    </row>
    <row r="13" spans="1:11" ht="59.25" customHeight="1" x14ac:dyDescent="0.25">
      <c r="A13" s="23" t="s">
        <v>170</v>
      </c>
      <c r="B13" s="182">
        <v>150</v>
      </c>
      <c r="C13" s="126"/>
      <c r="D13" s="140"/>
      <c r="E13" s="158" t="s">
        <v>161</v>
      </c>
      <c r="F13" s="15" t="s">
        <v>183</v>
      </c>
      <c r="G13" s="84"/>
      <c r="H13" s="274"/>
      <c r="I13" s="73"/>
      <c r="J13" s="73"/>
      <c r="K13" s="73"/>
    </row>
    <row r="14" spans="1:11" ht="27" customHeight="1" x14ac:dyDescent="0.25">
      <c r="A14" s="21" t="s">
        <v>171</v>
      </c>
      <c r="B14" s="402">
        <v>56</v>
      </c>
      <c r="C14" s="126"/>
      <c r="D14" s="172">
        <v>9</v>
      </c>
      <c r="E14" s="159" t="s">
        <v>178</v>
      </c>
      <c r="F14" s="46" t="s">
        <v>285</v>
      </c>
      <c r="G14" s="163"/>
      <c r="H14" s="274"/>
      <c r="I14" s="73"/>
      <c r="J14" s="73"/>
      <c r="K14" s="73"/>
    </row>
    <row r="15" spans="1:11" s="22" customFormat="1" ht="28.15" customHeight="1" x14ac:dyDescent="0.25">
      <c r="A15" s="23" t="s">
        <v>49</v>
      </c>
      <c r="B15" s="182">
        <v>25</v>
      </c>
      <c r="C15" s="126"/>
      <c r="D15" s="140"/>
      <c r="E15" s="158" t="s">
        <v>100</v>
      </c>
      <c r="F15" s="67" t="s">
        <v>107</v>
      </c>
      <c r="G15" s="87"/>
      <c r="H15" s="265"/>
      <c r="I15" s="74"/>
      <c r="J15" s="74"/>
      <c r="K15" s="74"/>
    </row>
    <row r="16" spans="1:11" ht="47.45" customHeight="1" x14ac:dyDescent="0.25">
      <c r="A16" s="21" t="s">
        <v>54</v>
      </c>
      <c r="B16" s="183">
        <v>25</v>
      </c>
      <c r="C16" s="126"/>
      <c r="D16" s="172">
        <v>1</v>
      </c>
      <c r="E16" s="159" t="s">
        <v>199</v>
      </c>
      <c r="F16" s="49" t="s">
        <v>102</v>
      </c>
      <c r="G16" s="35"/>
      <c r="H16" s="285"/>
      <c r="I16" s="73"/>
      <c r="J16" s="73"/>
      <c r="K16" s="73"/>
    </row>
    <row r="17" spans="1:12" ht="39.75" customHeight="1" x14ac:dyDescent="0.25">
      <c r="A17" s="14" t="s">
        <v>41</v>
      </c>
      <c r="B17" s="183">
        <v>35</v>
      </c>
      <c r="C17" s="126"/>
      <c r="D17" s="172"/>
      <c r="E17" s="52" t="s">
        <v>200</v>
      </c>
      <c r="F17" s="159" t="s">
        <v>105</v>
      </c>
      <c r="G17" s="35"/>
      <c r="I17" s="73"/>
      <c r="J17" s="73"/>
      <c r="K17" s="73"/>
    </row>
    <row r="18" spans="1:12" ht="44.25" customHeight="1" x14ac:dyDescent="0.25">
      <c r="A18" s="21" t="s">
        <v>172</v>
      </c>
      <c r="B18" s="183">
        <v>50</v>
      </c>
      <c r="C18" s="126"/>
      <c r="D18" s="172"/>
      <c r="E18" s="52" t="s">
        <v>200</v>
      </c>
      <c r="F18" s="53" t="s">
        <v>106</v>
      </c>
      <c r="G18" s="34"/>
      <c r="I18" s="73"/>
      <c r="J18" s="73"/>
      <c r="K18" s="73"/>
    </row>
    <row r="19" spans="1:12" ht="37.9" customHeight="1" x14ac:dyDescent="0.25">
      <c r="A19" s="15" t="s">
        <v>174</v>
      </c>
      <c r="B19" s="104">
        <v>40</v>
      </c>
      <c r="C19" s="211"/>
      <c r="D19" s="173">
        <v>10</v>
      </c>
      <c r="E19" s="52" t="s">
        <v>200</v>
      </c>
      <c r="F19" s="54" t="s">
        <v>173</v>
      </c>
      <c r="G19" s="34"/>
      <c r="I19" s="73"/>
      <c r="J19" s="73"/>
      <c r="K19" s="73"/>
    </row>
    <row r="20" spans="1:12" ht="15.6" customHeight="1" x14ac:dyDescent="0.25">
      <c r="A20" s="23" t="s">
        <v>175</v>
      </c>
      <c r="B20" s="182">
        <v>15</v>
      </c>
      <c r="C20" s="229"/>
      <c r="D20" s="140"/>
      <c r="E20" s="159" t="s">
        <v>103</v>
      </c>
      <c r="F20" s="54" t="s">
        <v>180</v>
      </c>
      <c r="G20" s="51"/>
    </row>
    <row r="21" spans="1:12" ht="30.75" customHeight="1" x14ac:dyDescent="0.25">
      <c r="A21" s="24"/>
      <c r="B21" s="184"/>
      <c r="C21" s="25"/>
      <c r="D21" s="174"/>
      <c r="F21" s="50"/>
      <c r="G21" s="63"/>
    </row>
    <row r="22" spans="1:12" ht="39" customHeight="1" x14ac:dyDescent="0.3">
      <c r="A22" s="18" t="s">
        <v>35</v>
      </c>
      <c r="B22" s="180">
        <f>SUM(B23:B24)</f>
        <v>410</v>
      </c>
      <c r="C22" s="231"/>
      <c r="D22" s="238"/>
      <c r="E22" s="235" t="s">
        <v>71</v>
      </c>
      <c r="F22" s="234"/>
      <c r="G22" s="283"/>
      <c r="H22" s="73"/>
      <c r="I22" s="73"/>
      <c r="J22" s="73"/>
      <c r="K22" s="73"/>
    </row>
    <row r="23" spans="1:12" s="22" customFormat="1" ht="64.5" x14ac:dyDescent="0.25">
      <c r="A23" s="239" t="s">
        <v>181</v>
      </c>
      <c r="B23" s="250">
        <v>355</v>
      </c>
      <c r="C23" s="251"/>
      <c r="D23" s="170"/>
      <c r="E23" s="158"/>
      <c r="F23" s="23" t="s">
        <v>182</v>
      </c>
      <c r="G23" s="284"/>
      <c r="H23" s="74"/>
      <c r="I23" s="74"/>
      <c r="J23" s="74"/>
      <c r="K23" s="74"/>
    </row>
    <row r="24" spans="1:12" ht="78.75" customHeight="1" x14ac:dyDescent="0.25">
      <c r="A24" s="21" t="s">
        <v>177</v>
      </c>
      <c r="B24" s="183">
        <v>55</v>
      </c>
      <c r="C24" s="126"/>
      <c r="D24" s="172"/>
      <c r="E24" s="159" t="s">
        <v>201</v>
      </c>
      <c r="F24" s="46" t="s">
        <v>108</v>
      </c>
      <c r="G24" s="282"/>
      <c r="H24" s="73"/>
      <c r="I24" s="73"/>
      <c r="J24" s="73"/>
      <c r="K24" s="73"/>
    </row>
    <row r="25" spans="1:12" ht="30" customHeight="1" x14ac:dyDescent="0.25"/>
    <row r="26" spans="1:12" ht="35.25" customHeight="1" x14ac:dyDescent="0.3">
      <c r="A26" s="17" t="s">
        <v>243</v>
      </c>
      <c r="B26" s="17">
        <f>SUM(B27:B28)</f>
        <v>455</v>
      </c>
      <c r="C26" s="230"/>
      <c r="D26" s="242"/>
      <c r="E26" s="234"/>
      <c r="F26" s="241"/>
    </row>
    <row r="27" spans="1:12" ht="64.5" x14ac:dyDescent="0.25">
      <c r="A27" s="15" t="s">
        <v>181</v>
      </c>
      <c r="B27" s="104">
        <v>255</v>
      </c>
      <c r="C27" s="228"/>
      <c r="D27" s="173"/>
      <c r="E27" s="159" t="s">
        <v>120</v>
      </c>
      <c r="F27" s="237" t="s">
        <v>339</v>
      </c>
    </row>
    <row r="28" spans="1:12" ht="51" x14ac:dyDescent="0.25">
      <c r="A28" s="243" t="s">
        <v>338</v>
      </c>
      <c r="B28" s="215">
        <v>200</v>
      </c>
      <c r="C28" s="244"/>
      <c r="D28" s="245"/>
      <c r="E28" s="159" t="s">
        <v>121</v>
      </c>
      <c r="F28" s="240" t="s">
        <v>286</v>
      </c>
    </row>
    <row r="29" spans="1:12" s="27" customFormat="1" ht="29.25" customHeight="1" thickBot="1" x14ac:dyDescent="0.3">
      <c r="A29" s="45"/>
      <c r="B29" s="246"/>
      <c r="C29" s="247"/>
      <c r="D29" s="248"/>
      <c r="E29" s="60"/>
      <c r="F29" s="60"/>
      <c r="G29" s="64"/>
      <c r="H29" s="31"/>
      <c r="I29" s="260"/>
      <c r="J29" s="261"/>
      <c r="K29" s="262"/>
      <c r="L29" s="31"/>
    </row>
    <row r="30" spans="1:12" ht="38.25" thickTop="1" x14ac:dyDescent="0.3">
      <c r="A30" s="17" t="s">
        <v>48</v>
      </c>
      <c r="B30" s="180">
        <f>SUM(B31:B32)</f>
        <v>260</v>
      </c>
      <c r="C30" s="231"/>
      <c r="D30" s="232"/>
      <c r="E30" s="234"/>
      <c r="F30" s="249"/>
      <c r="G30" s="66"/>
      <c r="I30" s="278"/>
      <c r="K30" s="262"/>
      <c r="L30" s="260"/>
    </row>
    <row r="31" spans="1:12" ht="64.5" x14ac:dyDescent="0.25">
      <c r="A31" s="23" t="s">
        <v>167</v>
      </c>
      <c r="B31" s="182">
        <v>240</v>
      </c>
      <c r="C31" s="126"/>
      <c r="D31" s="172"/>
      <c r="E31" s="159"/>
      <c r="F31" s="67" t="s">
        <v>184</v>
      </c>
      <c r="I31" s="278"/>
      <c r="K31" s="71"/>
    </row>
    <row r="32" spans="1:12" ht="26.25" x14ac:dyDescent="0.25">
      <c r="A32" s="21" t="s">
        <v>279</v>
      </c>
      <c r="B32" s="183">
        <v>20</v>
      </c>
      <c r="C32" s="192"/>
      <c r="D32" s="172"/>
      <c r="E32" s="159" t="s">
        <v>185</v>
      </c>
      <c r="F32" s="237" t="s">
        <v>278</v>
      </c>
      <c r="I32" s="278"/>
      <c r="K32" s="71"/>
    </row>
    <row r="33" spans="1:32" s="31" customFormat="1" ht="29.25" customHeight="1" x14ac:dyDescent="0.25">
      <c r="A33" s="45"/>
      <c r="B33" s="185"/>
      <c r="C33" s="55"/>
      <c r="D33" s="175"/>
      <c r="E33" s="39"/>
      <c r="F33" s="39"/>
      <c r="G33" s="64"/>
      <c r="I33" s="278"/>
      <c r="K33" s="71"/>
    </row>
    <row r="34" spans="1:32" ht="28.15" customHeight="1" x14ac:dyDescent="0.3">
      <c r="A34" s="17" t="s">
        <v>88</v>
      </c>
      <c r="B34" s="180">
        <f>SUM(B35:B36)</f>
        <v>1815</v>
      </c>
      <c r="C34" s="16"/>
      <c r="D34" s="139"/>
      <c r="E34" s="233"/>
      <c r="F34" s="236"/>
      <c r="G34" s="65"/>
      <c r="I34" s="279"/>
      <c r="J34" s="36"/>
      <c r="K34" s="71"/>
    </row>
    <row r="35" spans="1:32" ht="67.5" customHeight="1" x14ac:dyDescent="0.25">
      <c r="A35" s="23" t="s">
        <v>181</v>
      </c>
      <c r="B35" s="182">
        <v>1750</v>
      </c>
      <c r="C35" s="126"/>
      <c r="D35" s="172"/>
      <c r="E35" s="225"/>
      <c r="F35" s="67" t="s">
        <v>187</v>
      </c>
      <c r="G35" s="88"/>
      <c r="H35" s="274"/>
      <c r="I35" s="274"/>
      <c r="J35" s="261"/>
      <c r="K35" s="73"/>
    </row>
    <row r="36" spans="1:32" s="22" customFormat="1" ht="22.15" customHeight="1" x14ac:dyDescent="0.3">
      <c r="A36" s="23" t="s">
        <v>188</v>
      </c>
      <c r="B36" s="135">
        <v>65</v>
      </c>
      <c r="C36" s="193"/>
      <c r="D36" s="141">
        <v>16</v>
      </c>
      <c r="E36" s="293" t="s">
        <v>202</v>
      </c>
      <c r="F36" s="15" t="s">
        <v>186</v>
      </c>
      <c r="G36" s="90"/>
      <c r="H36" s="265"/>
      <c r="I36" s="264"/>
      <c r="J36" s="267"/>
      <c r="K36" s="268"/>
    </row>
    <row r="37" spans="1:32" ht="29.25" customHeight="1" x14ac:dyDescent="0.25">
      <c r="A37" s="45"/>
      <c r="B37" s="105"/>
      <c r="C37" s="40"/>
      <c r="D37" s="177"/>
      <c r="F37" s="50"/>
      <c r="G37" s="62"/>
      <c r="I37" s="278"/>
      <c r="K37" s="71"/>
    </row>
    <row r="38" spans="1:32" ht="24.6" customHeight="1" x14ac:dyDescent="0.3">
      <c r="A38" s="17" t="s">
        <v>85</v>
      </c>
      <c r="B38" s="180">
        <f>SUM(B39:B41)</f>
        <v>2054</v>
      </c>
      <c r="C38" s="16"/>
      <c r="D38" s="139"/>
      <c r="E38" s="233"/>
      <c r="F38" s="235"/>
      <c r="G38" s="92"/>
      <c r="H38" s="274"/>
      <c r="I38" s="281"/>
      <c r="J38" s="280"/>
      <c r="K38" s="262"/>
    </row>
    <row r="39" spans="1:32" s="22" customFormat="1" ht="51.75" x14ac:dyDescent="0.25">
      <c r="A39" s="23" t="s">
        <v>181</v>
      </c>
      <c r="B39" s="135">
        <v>1900</v>
      </c>
      <c r="C39" s="127"/>
      <c r="D39" s="141"/>
      <c r="E39" s="165"/>
      <c r="F39" s="67" t="s">
        <v>187</v>
      </c>
      <c r="G39" s="89"/>
      <c r="H39" s="265"/>
      <c r="I39" s="74"/>
      <c r="J39" s="266"/>
      <c r="K39" s="74"/>
    </row>
    <row r="40" spans="1:32" s="22" customFormat="1" ht="26.25" x14ac:dyDescent="0.25">
      <c r="A40" s="23" t="s">
        <v>49</v>
      </c>
      <c r="B40" s="135">
        <v>40</v>
      </c>
      <c r="C40" s="127"/>
      <c r="D40" s="141"/>
      <c r="E40" s="165" t="s">
        <v>185</v>
      </c>
      <c r="F40" s="67" t="s">
        <v>82</v>
      </c>
      <c r="G40" s="93"/>
      <c r="H40" s="265"/>
      <c r="I40" s="264"/>
      <c r="J40" s="74"/>
      <c r="K40" s="74"/>
    </row>
    <row r="41" spans="1:32" s="22" customFormat="1" ht="26.25" x14ac:dyDescent="0.25">
      <c r="A41" s="23" t="s">
        <v>50</v>
      </c>
      <c r="B41" s="403">
        <v>114</v>
      </c>
      <c r="C41" s="127"/>
      <c r="D41" s="141"/>
      <c r="E41" s="165" t="s">
        <v>203</v>
      </c>
      <c r="F41" s="67" t="s">
        <v>287</v>
      </c>
      <c r="G41" s="294"/>
      <c r="H41" s="74"/>
      <c r="I41" s="269"/>
      <c r="J41" s="271"/>
      <c r="K41" s="270"/>
    </row>
    <row r="42" spans="1:32" s="22" customFormat="1" ht="29.25" customHeight="1" x14ac:dyDescent="0.25">
      <c r="A42" s="56"/>
      <c r="B42" s="105"/>
      <c r="C42" s="40"/>
      <c r="D42" s="177"/>
      <c r="E42" s="191"/>
      <c r="F42" s="57"/>
      <c r="G42" s="273"/>
      <c r="H42" s="74"/>
      <c r="I42" s="74"/>
      <c r="J42" s="74"/>
      <c r="K42" s="74"/>
    </row>
    <row r="43" spans="1:32" ht="37.5" customHeight="1" x14ac:dyDescent="0.3">
      <c r="A43" s="17" t="s">
        <v>81</v>
      </c>
      <c r="B43" s="180">
        <f>SUM(B44:B49)</f>
        <v>177</v>
      </c>
      <c r="C43" s="231"/>
      <c r="D43" s="232"/>
      <c r="E43" s="234" t="s">
        <v>109</v>
      </c>
      <c r="F43" s="252" t="s">
        <v>110</v>
      </c>
      <c r="G43" s="62"/>
    </row>
    <row r="44" spans="1:32" ht="52.5" customHeight="1" x14ac:dyDescent="0.25">
      <c r="A44" s="21" t="s">
        <v>179</v>
      </c>
      <c r="B44" s="254">
        <v>40</v>
      </c>
      <c r="C44" s="255"/>
      <c r="D44" s="172"/>
      <c r="E44" s="15" t="s">
        <v>80</v>
      </c>
      <c r="F44" s="159"/>
      <c r="G44" s="83"/>
      <c r="H44" s="73"/>
    </row>
    <row r="45" spans="1:32" ht="29.45" customHeight="1" x14ac:dyDescent="0.25">
      <c r="A45" s="21" t="s">
        <v>34</v>
      </c>
      <c r="B45" s="183">
        <v>25</v>
      </c>
      <c r="C45" s="192"/>
      <c r="D45" s="172">
        <v>2</v>
      </c>
      <c r="E45" s="159"/>
      <c r="F45" s="15" t="s">
        <v>56</v>
      </c>
      <c r="G45" s="80"/>
      <c r="H45" s="73"/>
    </row>
    <row r="46" spans="1:32" ht="30.75" customHeight="1" x14ac:dyDescent="0.25">
      <c r="A46" s="21" t="s">
        <v>47</v>
      </c>
      <c r="B46" s="183">
        <v>50</v>
      </c>
      <c r="C46" s="192"/>
      <c r="D46" s="172">
        <v>6</v>
      </c>
      <c r="E46" s="159"/>
      <c r="F46" s="15" t="s">
        <v>57</v>
      </c>
      <c r="G46" s="84"/>
      <c r="H46" s="73"/>
    </row>
    <row r="47" spans="1:32" ht="19.149999999999999" customHeight="1" x14ac:dyDescent="0.25">
      <c r="A47" s="21" t="s">
        <v>189</v>
      </c>
      <c r="B47" s="182">
        <v>12</v>
      </c>
      <c r="C47" s="136"/>
      <c r="D47" s="172">
        <v>1</v>
      </c>
      <c r="E47" s="253"/>
      <c r="F47" s="159"/>
    </row>
    <row r="48" spans="1:32" s="20" customFormat="1" ht="18" customHeight="1" x14ac:dyDescent="0.25">
      <c r="A48" s="23" t="s">
        <v>190</v>
      </c>
      <c r="B48" s="182">
        <v>35</v>
      </c>
      <c r="C48" s="136"/>
      <c r="D48" s="172">
        <v>1</v>
      </c>
      <c r="E48" s="159"/>
      <c r="F48" s="44" t="s">
        <v>58</v>
      </c>
      <c r="G48" s="31"/>
      <c r="H48" s="31"/>
      <c r="I48" s="31"/>
      <c r="J48" s="31"/>
      <c r="K48"/>
      <c r="L48"/>
      <c r="M48"/>
      <c r="N48"/>
      <c r="O48"/>
      <c r="P48"/>
      <c r="Q48"/>
      <c r="R48"/>
      <c r="S48"/>
      <c r="T48"/>
      <c r="U48"/>
      <c r="V48"/>
      <c r="W48"/>
      <c r="X48"/>
      <c r="Y48"/>
      <c r="Z48"/>
      <c r="AA48"/>
      <c r="AB48"/>
      <c r="AC48"/>
      <c r="AD48"/>
      <c r="AE48"/>
      <c r="AF48" s="26"/>
    </row>
    <row r="49" spans="1:31" s="31" customFormat="1" ht="18" customHeight="1" x14ac:dyDescent="0.25">
      <c r="A49" s="21" t="s">
        <v>191</v>
      </c>
      <c r="B49" s="183">
        <v>15</v>
      </c>
      <c r="C49" s="192"/>
      <c r="D49" s="176"/>
      <c r="E49" s="159"/>
      <c r="F49" s="237" t="s">
        <v>59</v>
      </c>
      <c r="I49" s="260"/>
      <c r="J49" s="261"/>
      <c r="K49" s="164"/>
      <c r="L49"/>
      <c r="M49"/>
      <c r="N49"/>
      <c r="O49"/>
      <c r="P49"/>
      <c r="Q49"/>
      <c r="R49"/>
      <c r="S49"/>
      <c r="T49"/>
      <c r="U49"/>
      <c r="V49"/>
      <c r="W49"/>
      <c r="X49"/>
      <c r="Y49"/>
      <c r="Z49"/>
      <c r="AA49"/>
      <c r="AB49"/>
      <c r="AC49"/>
      <c r="AD49"/>
      <c r="AE49"/>
    </row>
    <row r="50" spans="1:31" s="22" customFormat="1" ht="29.25" customHeight="1" x14ac:dyDescent="0.25">
      <c r="A50" s="56"/>
      <c r="B50" s="105"/>
      <c r="C50" s="40"/>
      <c r="D50" s="177"/>
      <c r="E50" s="191"/>
      <c r="F50" s="57"/>
      <c r="G50" s="273"/>
      <c r="H50" s="265"/>
      <c r="I50" s="265"/>
      <c r="J50" s="74"/>
      <c r="K50" s="276"/>
    </row>
    <row r="51" spans="1:31" ht="32.450000000000003" customHeight="1" x14ac:dyDescent="0.3">
      <c r="A51" s="17" t="s">
        <v>198</v>
      </c>
      <c r="B51" s="134">
        <f>SUM(B52:B54)</f>
        <v>250</v>
      </c>
      <c r="C51" s="231"/>
      <c r="D51" s="232"/>
      <c r="E51" s="234" t="s">
        <v>111</v>
      </c>
      <c r="F51" s="234"/>
      <c r="G51" s="272"/>
      <c r="I51" s="274"/>
      <c r="J51" s="275"/>
      <c r="K51" s="164"/>
    </row>
    <row r="52" spans="1:31" ht="24.6" customHeight="1" x14ac:dyDescent="0.25">
      <c r="A52" s="21" t="s">
        <v>192</v>
      </c>
      <c r="B52" s="183">
        <v>200</v>
      </c>
      <c r="C52" s="192"/>
      <c r="D52" s="172"/>
      <c r="E52" s="49" t="s">
        <v>83</v>
      </c>
      <c r="F52" s="159" t="s">
        <v>195</v>
      </c>
      <c r="G52" s="84"/>
      <c r="H52" s="73"/>
      <c r="I52" s="274"/>
      <c r="K52" s="275"/>
    </row>
    <row r="53" spans="1:31" s="22" customFormat="1" ht="21" customHeight="1" x14ac:dyDescent="0.25">
      <c r="A53" s="23" t="s">
        <v>193</v>
      </c>
      <c r="B53" s="182">
        <v>20</v>
      </c>
      <c r="C53" s="192"/>
      <c r="D53" s="140"/>
      <c r="E53" s="15" t="s">
        <v>60</v>
      </c>
      <c r="F53" s="239" t="s">
        <v>196</v>
      </c>
      <c r="G53" s="94"/>
      <c r="H53" s="74"/>
      <c r="I53" s="33"/>
      <c r="J53" s="74"/>
      <c r="L53" s="263"/>
    </row>
    <row r="54" spans="1:31" ht="20.45" customHeight="1" x14ac:dyDescent="0.25">
      <c r="A54" s="21" t="s">
        <v>194</v>
      </c>
      <c r="B54" s="182">
        <v>30</v>
      </c>
      <c r="C54" s="192"/>
      <c r="D54" s="172"/>
      <c r="E54" s="49" t="s">
        <v>83</v>
      </c>
      <c r="F54" s="159" t="s">
        <v>197</v>
      </c>
      <c r="G54" s="84"/>
      <c r="H54" s="73"/>
      <c r="I54" s="277"/>
      <c r="J54" s="260"/>
      <c r="K54" s="261"/>
    </row>
    <row r="55" spans="1:31" ht="29.25" customHeight="1" x14ac:dyDescent="0.25">
      <c r="A55" s="58"/>
      <c r="B55" s="186"/>
      <c r="C55" s="59"/>
      <c r="D55" s="178"/>
      <c r="F55" s="258"/>
      <c r="G55" s="72"/>
      <c r="H55" s="73"/>
    </row>
    <row r="56" spans="1:31" s="3" customFormat="1" ht="26.1" customHeight="1" x14ac:dyDescent="0.3">
      <c r="A56" s="17" t="s">
        <v>1</v>
      </c>
      <c r="B56" s="187">
        <f>SUM(B2+B26+B9+B22+B43+B34+B30+B38+B51)</f>
        <v>6715</v>
      </c>
      <c r="C56" s="292"/>
      <c r="D56" s="291"/>
      <c r="E56" s="286"/>
      <c r="F56" s="259"/>
      <c r="G56" s="76"/>
      <c r="H56" s="77"/>
      <c r="I56" s="37"/>
      <c r="J56" s="37"/>
    </row>
    <row r="57" spans="1:31" s="3" customFormat="1" ht="18.75" x14ac:dyDescent="0.3">
      <c r="A57" s="29"/>
      <c r="B57" s="188"/>
      <c r="C57" s="287"/>
      <c r="D57" s="288"/>
      <c r="E57" s="286"/>
      <c r="F57" s="256"/>
      <c r="G57" s="76"/>
      <c r="H57" s="77"/>
      <c r="I57" s="37"/>
      <c r="J57" s="37"/>
    </row>
    <row r="58" spans="1:31" x14ac:dyDescent="0.25">
      <c r="A58" s="30"/>
      <c r="B58" s="189"/>
      <c r="C58" s="289"/>
      <c r="D58" s="290"/>
      <c r="E58" s="113"/>
      <c r="F58" s="28"/>
      <c r="G58" s="72"/>
      <c r="H58" s="73"/>
    </row>
    <row r="59" spans="1:31" ht="17.25" customHeight="1" x14ac:dyDescent="0.25">
      <c r="A59" s="312" t="s">
        <v>33</v>
      </c>
      <c r="E59" s="257"/>
      <c r="G59" s="72"/>
      <c r="H59" s="73"/>
      <c r="I59" s="260"/>
      <c r="J59" s="261"/>
      <c r="K59" s="262"/>
    </row>
    <row r="60" spans="1:31" s="22" customFormat="1" ht="30.75" customHeight="1" x14ac:dyDescent="0.25">
      <c r="A60" s="458" t="s">
        <v>205</v>
      </c>
      <c r="B60" s="458"/>
      <c r="C60" s="458"/>
      <c r="D60" s="458"/>
      <c r="E60" s="458"/>
      <c r="F60" s="458"/>
      <c r="G60" s="89"/>
      <c r="H60" s="74"/>
      <c r="I60" s="265"/>
      <c r="J60" s="269"/>
      <c r="K60" s="74"/>
    </row>
    <row r="61" spans="1:31" s="22" customFormat="1" ht="21" customHeight="1" x14ac:dyDescent="0.25">
      <c r="A61" s="449" t="s">
        <v>204</v>
      </c>
      <c r="B61" s="449"/>
      <c r="C61" s="449"/>
      <c r="D61" s="449"/>
      <c r="E61" s="449"/>
      <c r="F61" s="449"/>
      <c r="G61" s="89"/>
      <c r="H61" s="74"/>
      <c r="I61" s="265"/>
      <c r="J61" s="265"/>
      <c r="K61" s="74"/>
    </row>
    <row r="62" spans="1:31" s="22" customFormat="1" ht="21" customHeight="1" x14ac:dyDescent="0.25">
      <c r="A62" s="449" t="s">
        <v>206</v>
      </c>
      <c r="B62" s="449"/>
      <c r="C62" s="449"/>
      <c r="D62" s="449"/>
      <c r="E62" s="449"/>
      <c r="F62" s="449"/>
      <c r="G62" s="295"/>
      <c r="H62" s="271"/>
      <c r="I62" s="271"/>
      <c r="J62" s="33"/>
      <c r="K62" s="265"/>
      <c r="L62" s="263"/>
    </row>
    <row r="63" spans="1:31" ht="21" customHeight="1" x14ac:dyDescent="0.25">
      <c r="A63" s="459" t="s">
        <v>207</v>
      </c>
      <c r="B63" s="459"/>
      <c r="C63" s="459"/>
      <c r="D63" s="459"/>
      <c r="E63" s="459"/>
      <c r="F63" s="459"/>
      <c r="G63" s="66"/>
    </row>
    <row r="64" spans="1:31" x14ac:dyDescent="0.25">
      <c r="A64" s="68"/>
      <c r="B64" s="190"/>
      <c r="C64" s="69"/>
      <c r="D64" s="179"/>
      <c r="F64" s="70"/>
    </row>
    <row r="65" spans="1:7" ht="16.149999999999999" customHeight="1" x14ac:dyDescent="0.25">
      <c r="A65" s="2" t="s">
        <v>323</v>
      </c>
      <c r="G65" s="61"/>
    </row>
    <row r="66" spans="1:7" x14ac:dyDescent="0.25">
      <c r="A66" s="437" t="s">
        <v>324</v>
      </c>
      <c r="B66" s="444" t="s">
        <v>330</v>
      </c>
      <c r="C66" s="444"/>
      <c r="D66" s="444"/>
      <c r="E66" s="444"/>
      <c r="F66" s="444"/>
    </row>
    <row r="67" spans="1:7" x14ac:dyDescent="0.25">
      <c r="A67" s="438" t="s">
        <v>325</v>
      </c>
      <c r="B67" s="444" t="s">
        <v>331</v>
      </c>
      <c r="C67" s="444"/>
      <c r="D67" s="444"/>
      <c r="E67" s="444"/>
      <c r="F67" s="444"/>
    </row>
    <row r="68" spans="1:7" x14ac:dyDescent="0.25">
      <c r="A68" s="439" t="s">
        <v>326</v>
      </c>
      <c r="B68" s="444" t="s">
        <v>332</v>
      </c>
      <c r="C68" s="444"/>
      <c r="D68" s="444"/>
      <c r="E68" s="444"/>
      <c r="F68" s="444"/>
    </row>
  </sheetData>
  <mergeCells count="10">
    <mergeCell ref="B68:F68"/>
    <mergeCell ref="A60:F60"/>
    <mergeCell ref="A61:F61"/>
    <mergeCell ref="A62:F62"/>
    <mergeCell ref="A63:F63"/>
    <mergeCell ref="E3:E4"/>
    <mergeCell ref="B3:B5"/>
    <mergeCell ref="C3:C5"/>
    <mergeCell ref="B66:F66"/>
    <mergeCell ref="B67:F6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zoomScale="95" zoomScaleNormal="95" workbookViewId="0">
      <pane ySplit="1" topLeftCell="A18" activePane="bottomLeft" state="frozen"/>
      <selection pane="bottomLeft" activeCell="A29" sqref="A29:F29"/>
    </sheetView>
  </sheetViews>
  <sheetFormatPr defaultRowHeight="15" x14ac:dyDescent="0.25"/>
  <cols>
    <col min="1" max="1" width="20.7109375" style="7" customWidth="1"/>
    <col min="2" max="2" width="10.7109375" style="97" customWidth="1"/>
    <col min="3" max="3" width="6.7109375" style="96" customWidth="1"/>
    <col min="4" max="4" width="7.7109375" style="96" customWidth="1"/>
    <col min="5" max="5" width="35.7109375" style="9" customWidth="1"/>
    <col min="6" max="6" width="67.7109375" style="10" customWidth="1"/>
    <col min="7" max="7" width="50.5703125" customWidth="1"/>
  </cols>
  <sheetData>
    <row r="1" spans="1:9" s="167" customFormat="1" ht="51.95" customHeight="1" thickBot="1" x14ac:dyDescent="0.3">
      <c r="A1" s="347" t="s">
        <v>230</v>
      </c>
      <c r="B1" s="348" t="s">
        <v>208</v>
      </c>
      <c r="C1" s="349" t="s">
        <v>228</v>
      </c>
      <c r="D1" s="348" t="s">
        <v>72</v>
      </c>
      <c r="E1" s="358" t="s">
        <v>75</v>
      </c>
      <c r="F1" s="352" t="s">
        <v>73</v>
      </c>
    </row>
    <row r="2" spans="1:9" ht="18.75" x14ac:dyDescent="0.25">
      <c r="A2" s="353" t="s">
        <v>18</v>
      </c>
      <c r="B2" s="354">
        <f>SUM(B3:B5)</f>
        <v>2100</v>
      </c>
      <c r="C2" s="355"/>
      <c r="D2" s="355"/>
      <c r="E2" s="356"/>
      <c r="F2" s="357"/>
      <c r="G2" s="5"/>
      <c r="H2" s="5"/>
      <c r="I2" s="5"/>
    </row>
    <row r="3" spans="1:9" ht="71.25" customHeight="1" x14ac:dyDescent="0.25">
      <c r="A3" s="214" t="s">
        <v>19</v>
      </c>
      <c r="B3" s="215">
        <v>1000</v>
      </c>
      <c r="C3" s="296">
        <v>4</v>
      </c>
      <c r="D3" s="216"/>
      <c r="E3" s="143" t="s">
        <v>112</v>
      </c>
      <c r="F3" s="144" t="s">
        <v>340</v>
      </c>
      <c r="G3" s="5"/>
      <c r="H3" s="5"/>
      <c r="I3" s="5"/>
    </row>
    <row r="4" spans="1:9" ht="85.5" customHeight="1" x14ac:dyDescent="0.25">
      <c r="A4" s="206" t="s">
        <v>74</v>
      </c>
      <c r="B4" s="215">
        <v>1000</v>
      </c>
      <c r="C4" s="296">
        <v>4</v>
      </c>
      <c r="D4" s="216"/>
      <c r="E4" s="143" t="s">
        <v>113</v>
      </c>
      <c r="F4" s="144" t="s">
        <v>341</v>
      </c>
      <c r="G4" s="8"/>
      <c r="H4" s="5"/>
      <c r="I4" s="5"/>
    </row>
    <row r="5" spans="1:9" ht="40.5" customHeight="1" x14ac:dyDescent="0.25">
      <c r="A5" s="214" t="s">
        <v>20</v>
      </c>
      <c r="B5" s="215">
        <v>100</v>
      </c>
      <c r="C5" s="296">
        <v>6</v>
      </c>
      <c r="D5" s="216"/>
      <c r="E5" s="144" t="s">
        <v>112</v>
      </c>
      <c r="F5" s="144" t="s">
        <v>342</v>
      </c>
      <c r="G5" s="8"/>
      <c r="H5" s="5"/>
      <c r="I5" s="5"/>
    </row>
    <row r="6" spans="1:9" ht="29.45" customHeight="1" x14ac:dyDescent="0.25">
      <c r="A6" s="298"/>
      <c r="B6" s="299"/>
      <c r="C6" s="300"/>
      <c r="D6" s="300"/>
      <c r="E6" s="301"/>
      <c r="F6" s="302"/>
      <c r="G6" s="5"/>
      <c r="H6" s="5"/>
      <c r="I6" s="5"/>
    </row>
    <row r="7" spans="1:9" ht="56.25" x14ac:dyDescent="0.25">
      <c r="A7" s="99" t="s">
        <v>21</v>
      </c>
      <c r="B7" s="98">
        <f>SUM(B8:B11)</f>
        <v>215</v>
      </c>
      <c r="C7" s="317"/>
      <c r="D7" s="317"/>
      <c r="E7" s="319" t="s">
        <v>77</v>
      </c>
      <c r="F7" s="319"/>
      <c r="G7" s="5"/>
      <c r="H7" s="5"/>
      <c r="I7" s="5"/>
    </row>
    <row r="8" spans="1:9" ht="54.75" customHeight="1" x14ac:dyDescent="0.25">
      <c r="A8" s="137" t="s">
        <v>40</v>
      </c>
      <c r="B8" s="215">
        <v>100</v>
      </c>
      <c r="C8" s="296"/>
      <c r="D8" s="216"/>
      <c r="E8" s="144" t="s">
        <v>211</v>
      </c>
      <c r="F8" s="144" t="s">
        <v>343</v>
      </c>
      <c r="G8" s="90"/>
      <c r="H8" s="6"/>
      <c r="I8" s="6"/>
    </row>
    <row r="9" spans="1:9" ht="30" customHeight="1" x14ac:dyDescent="0.25">
      <c r="A9" s="214" t="s">
        <v>22</v>
      </c>
      <c r="B9" s="215">
        <v>40</v>
      </c>
      <c r="C9" s="296"/>
      <c r="D9" s="150"/>
      <c r="E9" s="144" t="s">
        <v>28</v>
      </c>
      <c r="F9" s="144" t="s">
        <v>210</v>
      </c>
      <c r="G9" s="6"/>
      <c r="H9" s="6"/>
      <c r="I9" s="6"/>
    </row>
    <row r="10" spans="1:9" ht="42" customHeight="1" x14ac:dyDescent="0.25">
      <c r="A10" s="137" t="s">
        <v>23</v>
      </c>
      <c r="B10" s="215">
        <v>50</v>
      </c>
      <c r="C10" s="296"/>
      <c r="D10" s="150"/>
      <c r="E10" s="144" t="s">
        <v>345</v>
      </c>
      <c r="F10" s="303" t="s">
        <v>114</v>
      </c>
      <c r="G10" s="90"/>
      <c r="H10" s="12"/>
      <c r="I10" s="12"/>
    </row>
    <row r="11" spans="1:9" ht="26.25" x14ac:dyDescent="0.25">
      <c r="A11" s="304" t="s">
        <v>359</v>
      </c>
      <c r="B11" s="138">
        <v>25</v>
      </c>
      <c r="C11" s="296"/>
      <c r="D11" s="150"/>
      <c r="E11" s="297" t="s">
        <v>344</v>
      </c>
      <c r="F11" s="159" t="s">
        <v>360</v>
      </c>
      <c r="G11" s="5"/>
      <c r="H11" s="5"/>
      <c r="I11" s="5"/>
    </row>
    <row r="12" spans="1:9" ht="30" customHeight="1" x14ac:dyDescent="0.25">
      <c r="A12" s="298"/>
      <c r="B12" s="299"/>
      <c r="C12" s="300"/>
      <c r="D12" s="300"/>
      <c r="E12" s="301"/>
      <c r="F12" s="302"/>
      <c r="H12" s="5"/>
      <c r="I12" s="5"/>
    </row>
    <row r="13" spans="1:9" ht="56.25" x14ac:dyDescent="0.25">
      <c r="A13" s="99" t="s">
        <v>24</v>
      </c>
      <c r="B13" s="98">
        <f>SUM(B14:B17)</f>
        <v>400</v>
      </c>
      <c r="C13" s="317"/>
      <c r="D13" s="317"/>
      <c r="E13" s="319" t="s">
        <v>290</v>
      </c>
      <c r="F13" s="319" t="s">
        <v>297</v>
      </c>
      <c r="G13" s="405"/>
      <c r="H13" s="5"/>
      <c r="I13" s="5"/>
    </row>
    <row r="14" spans="1:9" ht="84" customHeight="1" x14ac:dyDescent="0.25">
      <c r="A14" s="206" t="s">
        <v>25</v>
      </c>
      <c r="B14" s="215">
        <v>100</v>
      </c>
      <c r="C14" s="296">
        <v>3</v>
      </c>
      <c r="D14" s="217"/>
      <c r="E14" s="144" t="s">
        <v>29</v>
      </c>
      <c r="F14" s="144" t="s">
        <v>212</v>
      </c>
      <c r="G14" s="5"/>
      <c r="H14" s="5"/>
      <c r="I14" s="5"/>
    </row>
    <row r="15" spans="1:9" ht="83.25" customHeight="1" x14ac:dyDescent="0.25">
      <c r="A15" s="206" t="s">
        <v>284</v>
      </c>
      <c r="B15" s="215">
        <v>50</v>
      </c>
      <c r="C15" s="296">
        <v>3</v>
      </c>
      <c r="D15" s="217"/>
      <c r="E15" s="144" t="s">
        <v>30</v>
      </c>
      <c r="F15" s="144" t="s">
        <v>76</v>
      </c>
      <c r="G15" s="5"/>
      <c r="H15" s="5"/>
      <c r="I15" s="5"/>
    </row>
    <row r="16" spans="1:9" ht="60" customHeight="1" x14ac:dyDescent="0.25">
      <c r="A16" s="206" t="s">
        <v>31</v>
      </c>
      <c r="B16" s="215">
        <v>100</v>
      </c>
      <c r="C16" s="296">
        <v>3</v>
      </c>
      <c r="D16" s="217"/>
      <c r="E16" s="144" t="s">
        <v>30</v>
      </c>
      <c r="F16" s="144" t="s">
        <v>115</v>
      </c>
      <c r="G16" s="5"/>
      <c r="H16" s="5"/>
      <c r="I16" s="5"/>
    </row>
    <row r="17" spans="1:9" ht="58.5" customHeight="1" x14ac:dyDescent="0.25">
      <c r="A17" s="206" t="s">
        <v>52</v>
      </c>
      <c r="B17" s="215">
        <v>150</v>
      </c>
      <c r="C17" s="296">
        <v>3</v>
      </c>
      <c r="D17" s="217"/>
      <c r="E17" s="144" t="s">
        <v>32</v>
      </c>
      <c r="F17" s="144" t="s">
        <v>116</v>
      </c>
      <c r="G17" s="5"/>
      <c r="H17" s="5"/>
      <c r="I17" s="5"/>
    </row>
    <row r="18" spans="1:9" ht="28.5" customHeight="1" x14ac:dyDescent="0.25">
      <c r="A18" s="298"/>
      <c r="B18" s="299"/>
      <c r="C18" s="300"/>
      <c r="D18" s="300"/>
      <c r="E18" s="301"/>
      <c r="F18" s="302"/>
      <c r="G18" s="5"/>
      <c r="H18" s="5"/>
      <c r="I18" s="5"/>
    </row>
    <row r="19" spans="1:9" ht="37.5" x14ac:dyDescent="0.25">
      <c r="A19" s="99" t="s">
        <v>26</v>
      </c>
      <c r="B19" s="98">
        <f>SUM(B20:B21)</f>
        <v>700</v>
      </c>
      <c r="C19" s="317"/>
      <c r="D19" s="317"/>
      <c r="E19" s="318" t="s">
        <v>95</v>
      </c>
      <c r="F19" s="319"/>
      <c r="G19" s="5"/>
      <c r="H19" s="5"/>
      <c r="I19" s="5"/>
    </row>
    <row r="20" spans="1:9" ht="39.75" customHeight="1" x14ac:dyDescent="0.25">
      <c r="A20" s="206" t="s">
        <v>39</v>
      </c>
      <c r="B20" s="215">
        <v>200</v>
      </c>
      <c r="C20" s="296">
        <v>3</v>
      </c>
      <c r="D20" s="150"/>
      <c r="E20" s="143" t="s">
        <v>118</v>
      </c>
      <c r="F20" s="144" t="s">
        <v>94</v>
      </c>
      <c r="G20" s="5"/>
      <c r="H20" s="5"/>
      <c r="I20" s="5"/>
    </row>
    <row r="21" spans="1:9" ht="30.75" customHeight="1" x14ac:dyDescent="0.25">
      <c r="A21" s="243" t="s">
        <v>0</v>
      </c>
      <c r="B21" s="215">
        <v>500</v>
      </c>
      <c r="C21" s="296">
        <v>3</v>
      </c>
      <c r="D21" s="150"/>
      <c r="E21" s="144" t="s">
        <v>117</v>
      </c>
      <c r="F21" s="143" t="s">
        <v>229</v>
      </c>
      <c r="G21" s="5"/>
      <c r="H21" s="5"/>
      <c r="I21" s="5"/>
    </row>
    <row r="22" spans="1:9" ht="30" customHeight="1" x14ac:dyDescent="0.25">
      <c r="A22" s="298"/>
      <c r="B22" s="299"/>
      <c r="C22" s="300"/>
      <c r="D22" s="300"/>
      <c r="E22" s="301"/>
      <c r="F22" s="302"/>
      <c r="G22" s="5"/>
      <c r="H22" s="5"/>
      <c r="I22" s="5"/>
    </row>
    <row r="23" spans="1:9" ht="26.1" customHeight="1" x14ac:dyDescent="0.25">
      <c r="A23" s="100" t="s">
        <v>1</v>
      </c>
      <c r="B23" s="98">
        <f>B2+B7+B13+B19</f>
        <v>3415</v>
      </c>
      <c r="C23" s="300"/>
      <c r="D23" s="300"/>
      <c r="E23" s="305"/>
      <c r="F23" s="302"/>
      <c r="G23" s="5"/>
      <c r="H23" s="5"/>
      <c r="I23" s="5"/>
    </row>
    <row r="24" spans="1:9" x14ac:dyDescent="0.25">
      <c r="A24" s="306"/>
      <c r="B24" s="299"/>
      <c r="C24" s="300"/>
      <c r="D24" s="300"/>
      <c r="E24" s="307"/>
      <c r="F24" s="308"/>
      <c r="G24" s="5"/>
      <c r="H24" s="5"/>
      <c r="I24" s="5"/>
    </row>
    <row r="25" spans="1:9" x14ac:dyDescent="0.25">
      <c r="G25" s="5"/>
      <c r="H25" s="5"/>
      <c r="I25" s="5"/>
    </row>
    <row r="26" spans="1:9" x14ac:dyDescent="0.25">
      <c r="A26" s="312" t="s">
        <v>33</v>
      </c>
      <c r="B26" s="313"/>
      <c r="C26" s="314"/>
      <c r="D26" s="314"/>
      <c r="E26" s="315"/>
      <c r="F26" s="316"/>
      <c r="G26" s="5"/>
      <c r="H26" s="5"/>
      <c r="I26" s="5"/>
    </row>
    <row r="27" spans="1:9" ht="21" customHeight="1" x14ac:dyDescent="0.25">
      <c r="A27" s="460" t="s">
        <v>119</v>
      </c>
      <c r="B27" s="460"/>
      <c r="C27" s="460"/>
      <c r="D27" s="460"/>
      <c r="E27" s="460"/>
      <c r="F27" s="460"/>
      <c r="G27" s="5"/>
      <c r="H27" s="5"/>
      <c r="I27" s="5"/>
    </row>
    <row r="28" spans="1:9" ht="21" customHeight="1" x14ac:dyDescent="0.25">
      <c r="A28" s="460" t="s">
        <v>63</v>
      </c>
      <c r="B28" s="460"/>
      <c r="C28" s="460"/>
      <c r="D28" s="460"/>
      <c r="E28" s="460"/>
      <c r="F28" s="460"/>
      <c r="G28" s="5"/>
      <c r="H28" s="5"/>
      <c r="I28" s="5"/>
    </row>
    <row r="29" spans="1:9" ht="21" customHeight="1" x14ac:dyDescent="0.25">
      <c r="A29" s="449" t="s">
        <v>356</v>
      </c>
      <c r="B29" s="449"/>
      <c r="C29" s="449"/>
      <c r="D29" s="449"/>
      <c r="E29" s="449"/>
      <c r="F29" s="449"/>
      <c r="G29" s="5"/>
      <c r="H29" s="5"/>
      <c r="I29" s="5"/>
    </row>
    <row r="30" spans="1:9" ht="21" customHeight="1" x14ac:dyDescent="0.25">
      <c r="A30" s="461" t="s">
        <v>209</v>
      </c>
      <c r="B30" s="461"/>
      <c r="C30" s="461"/>
      <c r="D30" s="461"/>
      <c r="E30" s="461"/>
      <c r="F30" s="461"/>
    </row>
    <row r="31" spans="1:9" ht="21" customHeight="1" x14ac:dyDescent="0.25">
      <c r="A31" s="449" t="s">
        <v>204</v>
      </c>
      <c r="B31" s="449"/>
      <c r="C31" s="449"/>
      <c r="D31" s="449"/>
      <c r="E31" s="449"/>
      <c r="F31" s="449"/>
    </row>
    <row r="32" spans="1:9" x14ac:dyDescent="0.25">
      <c r="B32" s="309"/>
      <c r="C32" s="310"/>
      <c r="D32" s="310"/>
      <c r="E32" s="311"/>
      <c r="F32" s="308"/>
    </row>
    <row r="33" spans="1:6" x14ac:dyDescent="0.25">
      <c r="A33" s="2" t="s">
        <v>323</v>
      </c>
      <c r="B33" s="125"/>
      <c r="C33"/>
      <c r="D33" s="142"/>
      <c r="E33" s="19"/>
      <c r="F33" s="19"/>
    </row>
    <row r="34" spans="1:6" x14ac:dyDescent="0.25">
      <c r="A34" s="437" t="s">
        <v>324</v>
      </c>
      <c r="B34" s="444" t="s">
        <v>330</v>
      </c>
      <c r="C34" s="444"/>
      <c r="D34" s="444"/>
      <c r="E34" s="444"/>
      <c r="F34" s="444"/>
    </row>
    <row r="35" spans="1:6" x14ac:dyDescent="0.25">
      <c r="A35" s="438" t="s">
        <v>325</v>
      </c>
      <c r="B35" s="444" t="s">
        <v>331</v>
      </c>
      <c r="C35" s="444"/>
      <c r="D35" s="444"/>
      <c r="E35" s="444"/>
      <c r="F35" s="444"/>
    </row>
    <row r="36" spans="1:6" x14ac:dyDescent="0.25">
      <c r="A36" s="439" t="s">
        <v>326</v>
      </c>
      <c r="B36" s="444" t="s">
        <v>332</v>
      </c>
      <c r="C36" s="444"/>
      <c r="D36" s="444"/>
      <c r="E36" s="444"/>
      <c r="F36" s="444"/>
    </row>
  </sheetData>
  <mergeCells count="8">
    <mergeCell ref="B35:F35"/>
    <mergeCell ref="B36:F36"/>
    <mergeCell ref="A27:F27"/>
    <mergeCell ref="A28:F28"/>
    <mergeCell ref="A30:F30"/>
    <mergeCell ref="A29:F29"/>
    <mergeCell ref="B34:F34"/>
    <mergeCell ref="A31:F3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4"/>
  <sheetViews>
    <sheetView zoomScaleNormal="100" workbookViewId="0">
      <pane ySplit="1" topLeftCell="A2" activePane="bottomLeft" state="frozen"/>
      <selection pane="bottomLeft" activeCell="B11" sqref="B11"/>
    </sheetView>
  </sheetViews>
  <sheetFormatPr defaultColWidth="8.85546875" defaultRowHeight="15" x14ac:dyDescent="0.25"/>
  <cols>
    <col min="1" max="1" width="20.7109375" customWidth="1"/>
    <col min="2" max="2" width="10.7109375" style="11" customWidth="1"/>
    <col min="3" max="3" width="6.7109375" style="11" customWidth="1"/>
    <col min="4" max="4" width="7.7109375" style="125" customWidth="1"/>
    <col min="5" max="5" width="6.7109375" style="11" customWidth="1"/>
    <col min="6" max="6" width="35.7109375" style="149" customWidth="1"/>
    <col min="7" max="7" width="67.7109375" style="19" customWidth="1"/>
    <col min="8" max="8" width="50.85546875" customWidth="1"/>
  </cols>
  <sheetData>
    <row r="1" spans="1:8" s="167" customFormat="1" ht="51.95" customHeight="1" thickBot="1" x14ac:dyDescent="0.3">
      <c r="A1" s="347" t="s">
        <v>231</v>
      </c>
      <c r="B1" s="348" t="s">
        <v>150</v>
      </c>
      <c r="C1" s="349" t="s">
        <v>228</v>
      </c>
      <c r="D1" s="348" t="s">
        <v>72</v>
      </c>
      <c r="E1" s="350" t="s">
        <v>38</v>
      </c>
      <c r="F1" s="351" t="s">
        <v>75</v>
      </c>
      <c r="G1" s="352" t="s">
        <v>73</v>
      </c>
    </row>
    <row r="2" spans="1:8" ht="51.75" x14ac:dyDescent="0.25">
      <c r="A2" s="342" t="s">
        <v>234</v>
      </c>
      <c r="B2" s="368">
        <v>800</v>
      </c>
      <c r="C2" s="345">
        <v>10</v>
      </c>
      <c r="D2" s="369"/>
      <c r="E2" s="345">
        <v>800</v>
      </c>
      <c r="F2" s="370" t="s">
        <v>135</v>
      </c>
      <c r="G2" s="346" t="s">
        <v>217</v>
      </c>
      <c r="H2" s="35"/>
    </row>
    <row r="3" spans="1:8" ht="26.25" x14ac:dyDescent="0.25">
      <c r="A3" s="146" t="s">
        <v>236</v>
      </c>
      <c r="B3" s="323">
        <v>25</v>
      </c>
      <c r="C3" s="14"/>
      <c r="D3" s="325"/>
      <c r="E3" s="14"/>
      <c r="F3" s="324" t="s">
        <v>216</v>
      </c>
      <c r="G3" s="159" t="s">
        <v>280</v>
      </c>
      <c r="H3" s="35"/>
    </row>
    <row r="4" spans="1:8" ht="26.25" x14ac:dyDescent="0.25">
      <c r="A4" s="146" t="s">
        <v>218</v>
      </c>
      <c r="B4" s="326">
        <v>200</v>
      </c>
      <c r="C4" s="14"/>
      <c r="D4" s="224"/>
      <c r="E4" s="14"/>
      <c r="F4" s="324" t="s">
        <v>216</v>
      </c>
      <c r="G4" s="159" t="s">
        <v>126</v>
      </c>
    </row>
    <row r="5" spans="1:8" ht="26.25" x14ac:dyDescent="0.25">
      <c r="A5" s="146" t="s">
        <v>219</v>
      </c>
      <c r="B5" s="326">
        <v>200</v>
      </c>
      <c r="C5" s="14"/>
      <c r="D5" s="224"/>
      <c r="E5" s="14"/>
      <c r="F5" s="324" t="s">
        <v>216</v>
      </c>
      <c r="G5" s="159" t="s">
        <v>127</v>
      </c>
    </row>
    <row r="6" spans="1:8" ht="71.25" customHeight="1" x14ac:dyDescent="0.25">
      <c r="A6" s="146" t="s">
        <v>220</v>
      </c>
      <c r="B6" s="326"/>
      <c r="C6" s="14"/>
      <c r="D6" s="325"/>
      <c r="E6" s="14"/>
      <c r="F6" s="324" t="s">
        <v>138</v>
      </c>
      <c r="G6" s="159" t="s">
        <v>247</v>
      </c>
    </row>
    <row r="7" spans="1:8" ht="51.75" x14ac:dyDescent="0.25">
      <c r="A7" s="146" t="s">
        <v>221</v>
      </c>
      <c r="B7" s="326">
        <v>260</v>
      </c>
      <c r="C7" s="14"/>
      <c r="D7" s="325"/>
      <c r="E7" s="14"/>
      <c r="F7" s="324" t="s">
        <v>130</v>
      </c>
      <c r="G7" s="159" t="s">
        <v>347</v>
      </c>
      <c r="H7" s="163"/>
    </row>
    <row r="8" spans="1:8" x14ac:dyDescent="0.25">
      <c r="A8" s="146" t="s">
        <v>222</v>
      </c>
      <c r="B8" s="326">
        <v>75</v>
      </c>
      <c r="C8" s="14"/>
      <c r="D8" s="325"/>
      <c r="E8" s="14"/>
      <c r="F8" s="324" t="s">
        <v>131</v>
      </c>
      <c r="G8" s="159" t="s">
        <v>213</v>
      </c>
    </row>
    <row r="9" spans="1:8" x14ac:dyDescent="0.25">
      <c r="A9" s="146" t="s">
        <v>361</v>
      </c>
      <c r="B9" s="326">
        <v>24</v>
      </c>
      <c r="C9" s="14"/>
      <c r="D9" s="325"/>
      <c r="E9" s="14">
        <v>4</v>
      </c>
      <c r="F9" s="324" t="s">
        <v>128</v>
      </c>
      <c r="G9" s="159" t="s">
        <v>129</v>
      </c>
      <c r="H9" s="163"/>
    </row>
    <row r="10" spans="1:8" ht="26.25" x14ac:dyDescent="0.25">
      <c r="A10" s="146" t="s">
        <v>225</v>
      </c>
      <c r="B10" s="323">
        <v>200</v>
      </c>
      <c r="C10" s="328" t="s">
        <v>51</v>
      </c>
      <c r="D10" s="329"/>
      <c r="E10" s="14">
        <v>150</v>
      </c>
      <c r="F10" s="324" t="s">
        <v>134</v>
      </c>
      <c r="G10" s="159" t="s">
        <v>133</v>
      </c>
      <c r="H10" s="35"/>
    </row>
    <row r="11" spans="1:8" ht="38.25" x14ac:dyDescent="0.25">
      <c r="A11" s="322" t="s">
        <v>7</v>
      </c>
      <c r="B11" s="320">
        <v>35</v>
      </c>
      <c r="C11" s="212">
        <v>4</v>
      </c>
      <c r="D11" s="224"/>
      <c r="E11" s="321"/>
      <c r="F11" s="324" t="s">
        <v>215</v>
      </c>
      <c r="G11" s="102" t="s">
        <v>92</v>
      </c>
    </row>
    <row r="12" spans="1:8" ht="25.5" x14ac:dyDescent="0.25">
      <c r="A12" s="152" t="s">
        <v>10</v>
      </c>
      <c r="B12" s="320">
        <v>20</v>
      </c>
      <c r="C12" s="212">
        <v>3.2</v>
      </c>
      <c r="D12" s="224"/>
      <c r="E12" s="321"/>
      <c r="F12" s="324" t="s">
        <v>215</v>
      </c>
      <c r="G12" s="102" t="s">
        <v>93</v>
      </c>
    </row>
    <row r="13" spans="1:8" x14ac:dyDescent="0.25">
      <c r="A13" s="152" t="s">
        <v>357</v>
      </c>
      <c r="B13" s="320">
        <v>25</v>
      </c>
      <c r="C13" s="212">
        <v>3.2</v>
      </c>
      <c r="D13" s="325"/>
      <c r="E13" s="152">
        <v>6</v>
      </c>
      <c r="F13" s="324" t="s">
        <v>215</v>
      </c>
      <c r="G13" s="102" t="s">
        <v>358</v>
      </c>
    </row>
    <row r="14" spans="1:8" x14ac:dyDescent="0.25">
      <c r="A14" s="330" t="s">
        <v>8</v>
      </c>
      <c r="B14" s="320">
        <v>15</v>
      </c>
      <c r="C14" s="212">
        <v>3.2</v>
      </c>
      <c r="D14" s="325"/>
      <c r="E14" s="152">
        <v>2</v>
      </c>
      <c r="F14" s="324" t="s">
        <v>215</v>
      </c>
      <c r="G14" s="102" t="s">
        <v>214</v>
      </c>
    </row>
    <row r="15" spans="1:8" x14ac:dyDescent="0.25">
      <c r="A15" s="152" t="s">
        <v>86</v>
      </c>
      <c r="B15" s="320">
        <v>40</v>
      </c>
      <c r="C15" s="14"/>
      <c r="D15" s="224"/>
      <c r="E15" s="14"/>
      <c r="F15" s="324" t="s">
        <v>215</v>
      </c>
      <c r="G15" s="103" t="s">
        <v>137</v>
      </c>
      <c r="H15" s="35"/>
    </row>
    <row r="16" spans="1:8" ht="26.25" x14ac:dyDescent="0.25">
      <c r="A16" s="331" t="s">
        <v>226</v>
      </c>
      <c r="B16" s="332">
        <v>50</v>
      </c>
      <c r="C16" s="108"/>
      <c r="D16" s="130"/>
      <c r="E16" s="14">
        <v>35</v>
      </c>
      <c r="F16" s="324" t="s">
        <v>136</v>
      </c>
      <c r="G16" s="104" t="s">
        <v>64</v>
      </c>
      <c r="H16" s="163" t="s">
        <v>227</v>
      </c>
    </row>
    <row r="17" spans="1:8" ht="26.25" x14ac:dyDescent="0.25">
      <c r="A17" s="331" t="s">
        <v>281</v>
      </c>
      <c r="B17" s="404">
        <v>25</v>
      </c>
      <c r="C17" s="108"/>
      <c r="D17" s="130"/>
      <c r="E17" s="14">
        <v>12</v>
      </c>
      <c r="F17" s="324" t="s">
        <v>136</v>
      </c>
      <c r="G17" s="104" t="s">
        <v>288</v>
      </c>
      <c r="H17" s="163"/>
    </row>
    <row r="18" spans="1:8" ht="29.25" customHeight="1" x14ac:dyDescent="0.25">
      <c r="A18" s="122"/>
      <c r="B18" s="123"/>
      <c r="C18" s="335"/>
      <c r="D18" s="336"/>
      <c r="E18" s="107"/>
      <c r="F18" s="337"/>
      <c r="G18" s="124"/>
      <c r="H18" s="75"/>
    </row>
    <row r="19" spans="1:8" ht="26.1" customHeight="1" x14ac:dyDescent="0.3">
      <c r="A19" s="334" t="s">
        <v>1</v>
      </c>
      <c r="B19" s="187">
        <f>SUM(B2:B17)</f>
        <v>1994</v>
      </c>
      <c r="C19" s="333"/>
      <c r="D19" s="129"/>
      <c r="E19" s="111"/>
      <c r="F19" s="195"/>
      <c r="G19" s="112"/>
      <c r="H19" s="75"/>
    </row>
    <row r="20" spans="1:8" x14ac:dyDescent="0.25">
      <c r="B20" s="107"/>
      <c r="C20" s="110"/>
      <c r="D20" s="111"/>
      <c r="E20" s="111"/>
      <c r="F20" s="195"/>
      <c r="G20" s="113"/>
      <c r="H20" s="73"/>
    </row>
    <row r="21" spans="1:8" x14ac:dyDescent="0.25">
      <c r="B21" s="107"/>
      <c r="C21" s="107"/>
      <c r="D21" s="107"/>
      <c r="E21" s="107"/>
      <c r="F21" s="194"/>
      <c r="G21" s="113"/>
      <c r="H21" s="73"/>
    </row>
    <row r="22" spans="1:8" x14ac:dyDescent="0.25">
      <c r="A22" s="2" t="s">
        <v>33</v>
      </c>
      <c r="B22" s="107"/>
      <c r="C22" s="107"/>
      <c r="D22" s="107"/>
      <c r="E22" s="107"/>
      <c r="F22" s="194"/>
      <c r="G22" s="371"/>
      <c r="H22" s="73"/>
    </row>
    <row r="23" spans="1:8" ht="30.6" customHeight="1" x14ac:dyDescent="0.25">
      <c r="A23" s="462" t="s">
        <v>346</v>
      </c>
      <c r="B23" s="462"/>
      <c r="C23" s="462"/>
      <c r="D23" s="462"/>
      <c r="E23" s="462"/>
      <c r="F23" s="462"/>
      <c r="G23" s="462"/>
      <c r="H23" s="164"/>
    </row>
    <row r="24" spans="1:8" ht="21" customHeight="1" x14ac:dyDescent="0.25">
      <c r="A24" s="463" t="s">
        <v>245</v>
      </c>
      <c r="B24" s="463"/>
      <c r="C24" s="463"/>
      <c r="D24" s="463"/>
      <c r="E24" s="463"/>
      <c r="F24" s="463"/>
      <c r="G24" s="463"/>
      <c r="H24" s="164"/>
    </row>
    <row r="25" spans="1:8" ht="21" customHeight="1" x14ac:dyDescent="0.25">
      <c r="A25" s="463" t="s">
        <v>282</v>
      </c>
      <c r="B25" s="463"/>
      <c r="C25" s="463"/>
      <c r="D25" s="463"/>
      <c r="E25" s="463"/>
      <c r="F25" s="463"/>
      <c r="G25" s="463"/>
      <c r="H25" s="164"/>
    </row>
    <row r="26" spans="1:8" ht="21" customHeight="1" x14ac:dyDescent="0.25">
      <c r="A26" s="463" t="s">
        <v>283</v>
      </c>
      <c r="B26" s="463"/>
      <c r="C26" s="463"/>
      <c r="D26" s="463"/>
      <c r="E26" s="463"/>
      <c r="F26" s="463"/>
      <c r="G26" s="463"/>
      <c r="H26" s="164"/>
    </row>
    <row r="27" spans="1:8" ht="21" customHeight="1" x14ac:dyDescent="0.25">
      <c r="A27" s="463" t="s">
        <v>246</v>
      </c>
      <c r="B27" s="463"/>
      <c r="C27" s="463"/>
      <c r="D27" s="463"/>
      <c r="E27" s="463"/>
      <c r="F27" s="463"/>
      <c r="G27" s="463"/>
    </row>
    <row r="28" spans="1:8" ht="21" customHeight="1" x14ac:dyDescent="0.25">
      <c r="A28" s="463" t="s">
        <v>154</v>
      </c>
      <c r="B28" s="463"/>
      <c r="C28" s="463"/>
      <c r="D28" s="463"/>
      <c r="E28" s="463"/>
      <c r="F28" s="463"/>
      <c r="G28" s="463"/>
    </row>
    <row r="29" spans="1:8" x14ac:dyDescent="0.25">
      <c r="A29" s="95"/>
    </row>
    <row r="30" spans="1:8" x14ac:dyDescent="0.25">
      <c r="A30" s="2" t="s">
        <v>323</v>
      </c>
      <c r="B30" s="125"/>
      <c r="C30"/>
      <c r="D30" s="142"/>
      <c r="E30" s="19"/>
      <c r="F30" s="19"/>
    </row>
    <row r="31" spans="1:8" x14ac:dyDescent="0.25">
      <c r="A31" s="437" t="s">
        <v>324</v>
      </c>
      <c r="B31" s="444" t="s">
        <v>330</v>
      </c>
      <c r="C31" s="444"/>
      <c r="D31" s="444"/>
      <c r="E31" s="444"/>
      <c r="F31" s="444"/>
    </row>
    <row r="32" spans="1:8" x14ac:dyDescent="0.25">
      <c r="A32" s="438" t="s">
        <v>325</v>
      </c>
      <c r="B32" s="444" t="s">
        <v>331</v>
      </c>
      <c r="C32" s="444"/>
      <c r="D32" s="444"/>
      <c r="E32" s="444"/>
      <c r="F32" s="444"/>
      <c r="G32" s="101"/>
    </row>
    <row r="33" spans="1:8" x14ac:dyDescent="0.25">
      <c r="A33" s="439" t="s">
        <v>326</v>
      </c>
      <c r="B33" s="444" t="s">
        <v>332</v>
      </c>
      <c r="C33" s="444"/>
      <c r="D33" s="444"/>
      <c r="E33" s="444"/>
      <c r="F33" s="444"/>
      <c r="G33" s="121"/>
    </row>
    <row r="37" spans="1:8" x14ac:dyDescent="0.25">
      <c r="B37" s="106"/>
    </row>
    <row r="38" spans="1:8" x14ac:dyDescent="0.25">
      <c r="A38" s="31"/>
      <c r="B38" s="107"/>
      <c r="C38" s="107"/>
      <c r="D38" s="107"/>
      <c r="E38" s="107"/>
      <c r="F38" s="194"/>
      <c r="G38" s="39"/>
      <c r="H38" s="31"/>
    </row>
    <row r="39" spans="1:8" x14ac:dyDescent="0.25">
      <c r="A39" s="4"/>
      <c r="B39" s="107"/>
      <c r="C39" s="107"/>
      <c r="D39" s="107"/>
      <c r="E39" s="107"/>
      <c r="F39" s="194"/>
      <c r="G39" s="39"/>
      <c r="H39" s="31"/>
    </row>
    <row r="40" spans="1:8" x14ac:dyDescent="0.25">
      <c r="A40" s="43"/>
      <c r="B40" s="105"/>
      <c r="C40" s="107"/>
      <c r="D40" s="107"/>
      <c r="E40" s="105"/>
      <c r="F40" s="196"/>
      <c r="G40" s="38"/>
      <c r="H40" s="41"/>
    </row>
    <row r="41" spans="1:8" x14ac:dyDescent="0.25">
      <c r="A41" s="43"/>
      <c r="B41" s="105"/>
      <c r="C41" s="105"/>
      <c r="D41" s="105"/>
      <c r="E41" s="107"/>
      <c r="F41" s="194"/>
      <c r="G41" s="38"/>
      <c r="H41" s="42"/>
    </row>
    <row r="45" spans="1:8" x14ac:dyDescent="0.25">
      <c r="A45" s="2"/>
    </row>
    <row r="50" spans="1:6" x14ac:dyDescent="0.25">
      <c r="A50" s="2"/>
    </row>
    <row r="51" spans="1:6" x14ac:dyDescent="0.25">
      <c r="C51" s="109"/>
      <c r="D51" s="109"/>
    </row>
    <row r="54" spans="1:6" x14ac:dyDescent="0.25">
      <c r="E54" s="109"/>
      <c r="F54" s="197"/>
    </row>
  </sheetData>
  <mergeCells count="9">
    <mergeCell ref="A23:G23"/>
    <mergeCell ref="B31:F31"/>
    <mergeCell ref="B32:F32"/>
    <mergeCell ref="B33:F33"/>
    <mergeCell ref="A28:G28"/>
    <mergeCell ref="A24:G24"/>
    <mergeCell ref="A25:G25"/>
    <mergeCell ref="A26:G26"/>
    <mergeCell ref="A27:G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workbookViewId="0">
      <pane ySplit="1" topLeftCell="A2" activePane="bottomLeft" state="frozen"/>
      <selection pane="bottomLeft"/>
    </sheetView>
  </sheetViews>
  <sheetFormatPr defaultRowHeight="15" x14ac:dyDescent="0.25"/>
  <cols>
    <col min="1" max="1" width="20.7109375" customWidth="1"/>
    <col min="2" max="2" width="10.7109375" customWidth="1"/>
    <col min="3" max="3" width="6.7109375" customWidth="1"/>
    <col min="4" max="4" width="7.7109375" customWidth="1"/>
    <col min="5" max="5" width="7.85546875" style="125" customWidth="1"/>
    <col min="6" max="6" width="35.7109375" style="121" customWidth="1"/>
    <col min="7" max="7" width="67.7109375" style="19" customWidth="1"/>
    <col min="8" max="8" width="45.7109375" customWidth="1"/>
  </cols>
  <sheetData>
    <row r="1" spans="1:8" s="167" customFormat="1" ht="51.95" customHeight="1" thickBot="1" x14ac:dyDescent="0.3">
      <c r="A1" s="347" t="s">
        <v>233</v>
      </c>
      <c r="B1" s="348" t="s">
        <v>208</v>
      </c>
      <c r="C1" s="349" t="s">
        <v>228</v>
      </c>
      <c r="D1" s="348" t="s">
        <v>72</v>
      </c>
      <c r="E1" s="350" t="s">
        <v>38</v>
      </c>
      <c r="F1" s="351" t="s">
        <v>75</v>
      </c>
      <c r="G1" s="352" t="s">
        <v>73</v>
      </c>
    </row>
    <row r="2" spans="1:8" ht="44.25" customHeight="1" x14ac:dyDescent="0.25">
      <c r="A2" s="342" t="s">
        <v>234</v>
      </c>
      <c r="B2" s="342">
        <v>300</v>
      </c>
      <c r="C2" s="343" t="s">
        <v>66</v>
      </c>
      <c r="D2" s="344"/>
      <c r="E2" s="345" t="s">
        <v>15</v>
      </c>
      <c r="F2" s="346" t="s">
        <v>139</v>
      </c>
      <c r="G2" s="346" t="s">
        <v>141</v>
      </c>
    </row>
    <row r="3" spans="1:8" ht="43.5" customHeight="1" x14ac:dyDescent="0.25">
      <c r="A3" s="146" t="s">
        <v>235</v>
      </c>
      <c r="B3" s="146">
        <v>150</v>
      </c>
      <c r="C3" s="338" t="s">
        <v>66</v>
      </c>
      <c r="D3" s="339"/>
      <c r="E3" s="14" t="s">
        <v>16</v>
      </c>
      <c r="F3" s="159" t="s">
        <v>139</v>
      </c>
      <c r="G3" s="159" t="s">
        <v>141</v>
      </c>
    </row>
    <row r="4" spans="1:8" ht="32.25" customHeight="1" x14ac:dyDescent="0.25">
      <c r="A4" s="146" t="s">
        <v>236</v>
      </c>
      <c r="B4" s="146">
        <v>40</v>
      </c>
      <c r="C4" s="146"/>
      <c r="D4" s="340"/>
      <c r="E4" s="14"/>
      <c r="F4" s="159" t="s">
        <v>140</v>
      </c>
      <c r="G4" s="159" t="s">
        <v>240</v>
      </c>
    </row>
    <row r="5" spans="1:8" ht="19.5" customHeight="1" x14ac:dyDescent="0.25">
      <c r="A5" s="146" t="s">
        <v>237</v>
      </c>
      <c r="B5" s="202">
        <v>60</v>
      </c>
      <c r="C5" s="146"/>
      <c r="D5" s="340"/>
      <c r="E5" s="14">
        <v>10</v>
      </c>
      <c r="F5" s="159"/>
      <c r="G5" s="159"/>
      <c r="H5" s="163"/>
    </row>
    <row r="6" spans="1:8" x14ac:dyDescent="0.25">
      <c r="A6" s="146" t="s">
        <v>0</v>
      </c>
      <c r="B6" s="146">
        <v>40</v>
      </c>
      <c r="C6" s="146"/>
      <c r="D6" s="340"/>
      <c r="E6" s="14"/>
      <c r="F6" s="159"/>
      <c r="G6" s="159"/>
    </row>
    <row r="7" spans="1:8" ht="26.25" x14ac:dyDescent="0.25">
      <c r="A7" s="146" t="s">
        <v>238</v>
      </c>
      <c r="B7" s="202">
        <v>150</v>
      </c>
      <c r="C7" s="146"/>
      <c r="D7" s="340"/>
      <c r="E7" s="14"/>
      <c r="F7" s="159"/>
      <c r="G7" s="159" t="s">
        <v>241</v>
      </c>
      <c r="H7" s="163"/>
    </row>
    <row r="8" spans="1:8" ht="51.75" x14ac:dyDescent="0.25">
      <c r="A8" s="146" t="s">
        <v>239</v>
      </c>
      <c r="B8" s="146"/>
      <c r="C8" s="146"/>
      <c r="D8" s="211"/>
      <c r="E8" s="341" t="s">
        <v>17</v>
      </c>
      <c r="F8" s="198"/>
      <c r="G8" s="159" t="s">
        <v>242</v>
      </c>
    </row>
    <row r="9" spans="1:8" ht="30" customHeight="1" x14ac:dyDescent="0.25"/>
    <row r="10" spans="1:8" ht="26.1" customHeight="1" x14ac:dyDescent="0.3">
      <c r="A10" s="160" t="s">
        <v>1</v>
      </c>
      <c r="B10" s="160">
        <f>SUM(B2:B8)</f>
        <v>740</v>
      </c>
      <c r="F10" s="121" t="s">
        <v>61</v>
      </c>
    </row>
    <row r="13" spans="1:8" x14ac:dyDescent="0.25">
      <c r="A13" s="2" t="s">
        <v>33</v>
      </c>
    </row>
    <row r="14" spans="1:8" ht="33" customHeight="1" x14ac:dyDescent="0.25">
      <c r="A14" s="458" t="s">
        <v>248</v>
      </c>
      <c r="B14" s="458"/>
      <c r="C14" s="458"/>
      <c r="D14" s="458"/>
      <c r="E14" s="458"/>
      <c r="F14" s="458"/>
      <c r="G14" s="458"/>
    </row>
    <row r="15" spans="1:8" ht="21" customHeight="1" x14ac:dyDescent="0.25">
      <c r="A15" s="463" t="s">
        <v>244</v>
      </c>
      <c r="B15" s="463"/>
      <c r="C15" s="463"/>
      <c r="D15" s="463"/>
      <c r="E15" s="463"/>
      <c r="F15" s="463"/>
      <c r="G15" s="463"/>
    </row>
    <row r="17" spans="1:6" x14ac:dyDescent="0.25">
      <c r="A17" s="2" t="s">
        <v>323</v>
      </c>
      <c r="B17" s="125"/>
      <c r="D17" s="142"/>
      <c r="E17" s="19"/>
      <c r="F17" s="19"/>
    </row>
    <row r="18" spans="1:6" x14ac:dyDescent="0.25">
      <c r="A18" s="437" t="s">
        <v>324</v>
      </c>
      <c r="B18" s="444" t="s">
        <v>330</v>
      </c>
      <c r="C18" s="444"/>
      <c r="D18" s="444"/>
      <c r="E18" s="444"/>
      <c r="F18" s="444"/>
    </row>
    <row r="19" spans="1:6" x14ac:dyDescent="0.25">
      <c r="A19" s="438" t="s">
        <v>325</v>
      </c>
      <c r="B19" s="444" t="s">
        <v>331</v>
      </c>
      <c r="C19" s="444"/>
      <c r="D19" s="444"/>
      <c r="E19" s="444"/>
      <c r="F19" s="444"/>
    </row>
    <row r="20" spans="1:6" x14ac:dyDescent="0.25">
      <c r="A20" s="439" t="s">
        <v>326</v>
      </c>
      <c r="B20" s="444" t="s">
        <v>332</v>
      </c>
      <c r="C20" s="444"/>
      <c r="D20" s="444"/>
      <c r="E20" s="444"/>
      <c r="F20" s="444"/>
    </row>
  </sheetData>
  <mergeCells count="5">
    <mergeCell ref="A14:G14"/>
    <mergeCell ref="A15:G15"/>
    <mergeCell ref="B18:F18"/>
    <mergeCell ref="B19:F19"/>
    <mergeCell ref="B20:F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tabSelected="1" workbookViewId="0">
      <pane ySplit="1" topLeftCell="A2" activePane="bottomLeft" state="frozen"/>
      <selection pane="bottomLeft" activeCell="G6" sqref="G6"/>
    </sheetView>
  </sheetViews>
  <sheetFormatPr defaultColWidth="8.85546875" defaultRowHeight="15" x14ac:dyDescent="0.25"/>
  <cols>
    <col min="1" max="1" width="20.7109375" customWidth="1"/>
    <col min="2" max="2" width="10.7109375" style="1" customWidth="1"/>
    <col min="3" max="4" width="7.7109375" style="133" customWidth="1"/>
    <col min="5" max="5" width="35.7109375" style="121" customWidth="1"/>
    <col min="6" max="6" width="67.7109375" style="121" customWidth="1"/>
    <col min="7" max="7" width="44.42578125" customWidth="1"/>
  </cols>
  <sheetData>
    <row r="1" spans="1:7" s="167" customFormat="1" ht="51.95" customHeight="1" thickBot="1" x14ac:dyDescent="0.3">
      <c r="A1" s="364" t="s">
        <v>44</v>
      </c>
      <c r="B1" s="348" t="s">
        <v>208</v>
      </c>
      <c r="C1" s="348" t="s">
        <v>72</v>
      </c>
      <c r="D1" s="350" t="s">
        <v>38</v>
      </c>
      <c r="E1" s="351" t="s">
        <v>75</v>
      </c>
      <c r="F1" s="352" t="s">
        <v>89</v>
      </c>
    </row>
    <row r="2" spans="1:7" ht="64.5" x14ac:dyDescent="0.25">
      <c r="A2" s="342" t="s">
        <v>253</v>
      </c>
      <c r="B2" s="373">
        <v>300</v>
      </c>
      <c r="C2" s="372"/>
      <c r="D2" s="373" t="s">
        <v>364</v>
      </c>
      <c r="E2" s="346" t="s">
        <v>146</v>
      </c>
      <c r="F2" s="346" t="s">
        <v>143</v>
      </c>
    </row>
    <row r="3" spans="1:7" x14ac:dyDescent="0.25">
      <c r="A3" s="146" t="s">
        <v>250</v>
      </c>
      <c r="B3" s="374"/>
      <c r="C3" s="375"/>
      <c r="D3" s="374"/>
      <c r="E3" s="159"/>
      <c r="F3" s="159" t="s">
        <v>145</v>
      </c>
    </row>
    <row r="4" spans="1:7" ht="26.25" x14ac:dyDescent="0.25">
      <c r="A4" s="146" t="s">
        <v>349</v>
      </c>
      <c r="B4" s="374">
        <v>120</v>
      </c>
      <c r="C4" s="435"/>
      <c r="D4" s="374"/>
      <c r="E4" s="159" t="s">
        <v>90</v>
      </c>
      <c r="F4" s="159" t="s">
        <v>366</v>
      </c>
    </row>
    <row r="5" spans="1:7" ht="26.25" x14ac:dyDescent="0.25">
      <c r="A5" s="146" t="s">
        <v>254</v>
      </c>
      <c r="B5" s="374">
        <v>160</v>
      </c>
      <c r="C5" s="375"/>
      <c r="D5" s="374" t="s">
        <v>365</v>
      </c>
      <c r="E5" s="159" t="s">
        <v>144</v>
      </c>
      <c r="F5" s="159" t="s">
        <v>142</v>
      </c>
      <c r="G5" s="5"/>
    </row>
    <row r="6" spans="1:7" x14ac:dyDescent="0.25">
      <c r="A6" s="146" t="s">
        <v>350</v>
      </c>
      <c r="B6" s="374">
        <v>100</v>
      </c>
      <c r="C6" s="435"/>
      <c r="D6" s="374"/>
      <c r="E6" s="159" t="s">
        <v>91</v>
      </c>
      <c r="F6" s="159" t="s">
        <v>68</v>
      </c>
    </row>
    <row r="7" spans="1:7" x14ac:dyDescent="0.25">
      <c r="A7" s="146" t="s">
        <v>251</v>
      </c>
      <c r="B7" s="376"/>
      <c r="C7" s="375"/>
      <c r="D7" s="374"/>
      <c r="E7" s="159"/>
      <c r="F7" s="159" t="s">
        <v>145</v>
      </c>
    </row>
    <row r="8" spans="1:7" x14ac:dyDescent="0.25">
      <c r="A8" s="146" t="s">
        <v>252</v>
      </c>
      <c r="B8" s="374">
        <v>30</v>
      </c>
      <c r="C8" s="435"/>
      <c r="D8" s="374"/>
      <c r="E8" s="159"/>
      <c r="F8" s="159" t="s">
        <v>362</v>
      </c>
      <c r="G8" s="163"/>
    </row>
    <row r="9" spans="1:7" ht="30" customHeight="1" x14ac:dyDescent="0.25">
      <c r="A9" s="5"/>
      <c r="B9" s="13"/>
      <c r="C9" s="131"/>
      <c r="D9" s="131"/>
    </row>
    <row r="10" spans="1:7" ht="26.1" customHeight="1" x14ac:dyDescent="0.3">
      <c r="A10" s="160" t="s">
        <v>1</v>
      </c>
      <c r="B10" s="377">
        <f>SUM(B2:B9)</f>
        <v>710</v>
      </c>
      <c r="C10" s="132"/>
      <c r="D10" s="132"/>
    </row>
    <row r="11" spans="1:7" x14ac:dyDescent="0.25">
      <c r="A11" s="5"/>
      <c r="B11" s="13"/>
      <c r="C11" s="131"/>
      <c r="D11" s="131"/>
    </row>
    <row r="12" spans="1:7" x14ac:dyDescent="0.25">
      <c r="A12" s="5"/>
      <c r="B12" s="13"/>
      <c r="C12" s="131"/>
      <c r="D12" s="131"/>
      <c r="F12" s="199"/>
    </row>
    <row r="13" spans="1:7" x14ac:dyDescent="0.25">
      <c r="A13" s="2" t="s">
        <v>33</v>
      </c>
      <c r="B13" s="13"/>
      <c r="C13" s="131"/>
      <c r="D13" s="131"/>
    </row>
    <row r="14" spans="1:7" s="125" customFormat="1" ht="21" customHeight="1" x14ac:dyDescent="0.25">
      <c r="A14" s="463" t="s">
        <v>45</v>
      </c>
      <c r="B14" s="463"/>
      <c r="C14" s="463"/>
      <c r="D14" s="463"/>
      <c r="E14" s="463"/>
      <c r="F14" s="463"/>
    </row>
    <row r="15" spans="1:7" s="125" customFormat="1" ht="21" customHeight="1" x14ac:dyDescent="0.25">
      <c r="A15" s="445" t="s">
        <v>36</v>
      </c>
      <c r="B15" s="445"/>
      <c r="C15" s="445"/>
      <c r="D15" s="445"/>
      <c r="E15" s="445"/>
      <c r="F15" s="445"/>
    </row>
    <row r="16" spans="1:7" s="125" customFormat="1" ht="21" customHeight="1" x14ac:dyDescent="0.25">
      <c r="A16" s="463" t="s">
        <v>249</v>
      </c>
      <c r="B16" s="463"/>
      <c r="C16" s="463"/>
      <c r="D16" s="463"/>
      <c r="E16" s="463"/>
      <c r="F16" s="463"/>
    </row>
    <row r="17" spans="1:6" s="125" customFormat="1" ht="21" customHeight="1" x14ac:dyDescent="0.25">
      <c r="A17" s="463" t="s">
        <v>37</v>
      </c>
      <c r="B17" s="463"/>
      <c r="C17" s="463"/>
      <c r="D17" s="463"/>
      <c r="E17" s="463"/>
      <c r="F17" s="463"/>
    </row>
    <row r="19" spans="1:6" x14ac:dyDescent="0.25">
      <c r="A19" s="2" t="s">
        <v>323</v>
      </c>
      <c r="B19" s="125"/>
      <c r="C19"/>
      <c r="D19" s="142"/>
      <c r="E19" s="19"/>
      <c r="F19" s="19"/>
    </row>
    <row r="20" spans="1:6" x14ac:dyDescent="0.25">
      <c r="A20" s="437" t="s">
        <v>324</v>
      </c>
      <c r="B20" s="444" t="s">
        <v>330</v>
      </c>
      <c r="C20" s="444"/>
      <c r="D20" s="444"/>
      <c r="E20" s="444"/>
      <c r="F20" s="444"/>
    </row>
    <row r="21" spans="1:6" x14ac:dyDescent="0.25">
      <c r="A21" s="438" t="s">
        <v>325</v>
      </c>
      <c r="B21" s="444" t="s">
        <v>331</v>
      </c>
      <c r="C21" s="444"/>
      <c r="D21" s="444"/>
      <c r="E21" s="444"/>
      <c r="F21" s="444"/>
    </row>
    <row r="22" spans="1:6" x14ac:dyDescent="0.25">
      <c r="A22" s="439" t="s">
        <v>326</v>
      </c>
      <c r="B22" s="444" t="s">
        <v>332</v>
      </c>
      <c r="C22" s="444"/>
      <c r="D22" s="444"/>
      <c r="E22" s="444"/>
      <c r="F22" s="444"/>
    </row>
  </sheetData>
  <mergeCells count="7">
    <mergeCell ref="B21:F21"/>
    <mergeCell ref="B22:F22"/>
    <mergeCell ref="A14:F14"/>
    <mergeCell ref="A15:F15"/>
    <mergeCell ref="A16:F16"/>
    <mergeCell ref="A17:F17"/>
    <mergeCell ref="B20:F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7"/>
  <sheetViews>
    <sheetView workbookViewId="0">
      <pane ySplit="1" topLeftCell="A22" activePane="bottomLeft" state="frozen"/>
      <selection pane="bottomLeft" activeCell="A10" sqref="A10"/>
    </sheetView>
  </sheetViews>
  <sheetFormatPr defaultRowHeight="15" x14ac:dyDescent="0.25"/>
  <cols>
    <col min="1" max="1" width="20.7109375" customWidth="1"/>
    <col min="2" max="2" width="10.7109375" style="125" customWidth="1"/>
    <col min="3" max="3" width="7.7109375" customWidth="1"/>
    <col min="4" max="4" width="6.7109375" style="142" customWidth="1"/>
    <col min="5" max="5" width="35.7109375" style="19" customWidth="1"/>
    <col min="6" max="6" width="67.7109375" style="19" customWidth="1"/>
    <col min="7" max="7" width="25.42578125" customWidth="1"/>
  </cols>
  <sheetData>
    <row r="1" spans="1:7" s="166" customFormat="1" ht="51.95" customHeight="1" thickBot="1" x14ac:dyDescent="0.3">
      <c r="A1" s="390" t="s">
        <v>223</v>
      </c>
      <c r="B1" s="348" t="s">
        <v>208</v>
      </c>
      <c r="C1" s="391" t="s">
        <v>72</v>
      </c>
      <c r="D1" s="350" t="s">
        <v>277</v>
      </c>
      <c r="E1" s="392" t="s">
        <v>75</v>
      </c>
      <c r="F1" s="367" t="s">
        <v>73</v>
      </c>
    </row>
    <row r="2" spans="1:7" s="166" customFormat="1" ht="51.95" customHeight="1" x14ac:dyDescent="0.2">
      <c r="A2" s="409" t="s">
        <v>309</v>
      </c>
      <c r="B2" s="410">
        <f>B3+B4+B5+B7+B17+B23</f>
        <v>743</v>
      </c>
      <c r="C2" s="411"/>
      <c r="D2" s="412"/>
      <c r="E2" s="346" t="s">
        <v>322</v>
      </c>
      <c r="F2" s="413"/>
    </row>
    <row r="3" spans="1:7" s="425" customFormat="1" ht="26.1" customHeight="1" x14ac:dyDescent="0.2">
      <c r="A3" s="116" t="s">
        <v>317</v>
      </c>
      <c r="B3" s="402">
        <v>50</v>
      </c>
      <c r="C3" s="136"/>
      <c r="D3" s="140"/>
      <c r="E3" s="158"/>
      <c r="F3" s="67" t="s">
        <v>352</v>
      </c>
      <c r="G3" s="81"/>
    </row>
    <row r="4" spans="1:7" s="425" customFormat="1" ht="26.1" customHeight="1" x14ac:dyDescent="0.25">
      <c r="A4" s="431" t="s">
        <v>327</v>
      </c>
      <c r="B4" s="401">
        <v>20</v>
      </c>
      <c r="C4" s="433"/>
      <c r="D4" s="431"/>
      <c r="E4" s="431"/>
      <c r="F4" s="432" t="s">
        <v>328</v>
      </c>
    </row>
    <row r="5" spans="1:7" s="425" customFormat="1" ht="15" customHeight="1" x14ac:dyDescent="0.2">
      <c r="A5" s="116" t="s">
        <v>257</v>
      </c>
      <c r="B5" s="151"/>
      <c r="C5" s="136"/>
      <c r="D5" s="140"/>
      <c r="E5" s="158"/>
      <c r="F5" s="67" t="s">
        <v>258</v>
      </c>
      <c r="G5" s="163" t="s">
        <v>153</v>
      </c>
    </row>
    <row r="6" spans="1:7" s="425" customFormat="1" ht="15" customHeight="1" x14ac:dyDescent="0.25">
      <c r="A6" s="426"/>
      <c r="B6" s="427"/>
      <c r="C6" s="422"/>
      <c r="D6" s="423"/>
      <c r="E6" s="424"/>
      <c r="F6" s="424"/>
    </row>
    <row r="7" spans="1:7" x14ac:dyDescent="0.25">
      <c r="A7" s="416" t="s">
        <v>69</v>
      </c>
      <c r="B7" s="417">
        <f>SUM(B8:B15)</f>
        <v>401</v>
      </c>
      <c r="C7" s="414"/>
      <c r="D7" s="415"/>
      <c r="F7" s="389"/>
      <c r="G7" s="115"/>
    </row>
    <row r="8" spans="1:7" ht="39" x14ac:dyDescent="0.25">
      <c r="A8" s="116" t="s">
        <v>6</v>
      </c>
      <c r="B8" s="332">
        <v>35</v>
      </c>
      <c r="C8" s="386"/>
      <c r="D8" s="140">
        <v>15</v>
      </c>
      <c r="E8" s="158" t="s">
        <v>201</v>
      </c>
      <c r="F8" s="44"/>
      <c r="G8" s="91"/>
    </row>
    <row r="9" spans="1:7" x14ac:dyDescent="0.25">
      <c r="A9" s="23" t="s">
        <v>311</v>
      </c>
      <c r="B9" s="378">
        <v>20</v>
      </c>
      <c r="C9" s="136"/>
      <c r="D9" s="379">
        <v>1</v>
      </c>
      <c r="E9" s="158"/>
      <c r="F9" s="44" t="s">
        <v>329</v>
      </c>
    </row>
    <row r="10" spans="1:7" x14ac:dyDescent="0.25">
      <c r="A10" s="23" t="s">
        <v>312</v>
      </c>
      <c r="B10" s="182">
        <v>60</v>
      </c>
      <c r="C10" s="136"/>
      <c r="D10" s="379">
        <v>5</v>
      </c>
      <c r="E10" s="158"/>
      <c r="F10" s="44" t="s">
        <v>313</v>
      </c>
    </row>
    <row r="11" spans="1:7" x14ac:dyDescent="0.25">
      <c r="A11" s="23" t="s">
        <v>315</v>
      </c>
      <c r="B11" s="182">
        <v>32</v>
      </c>
      <c r="C11" s="136"/>
      <c r="D11" s="140">
        <v>4</v>
      </c>
      <c r="E11" s="158"/>
      <c r="F11" s="146" t="s">
        <v>316</v>
      </c>
      <c r="G11" s="81"/>
    </row>
    <row r="12" spans="1:7" ht="39" x14ac:dyDescent="0.25">
      <c r="A12" s="23" t="s">
        <v>314</v>
      </c>
      <c r="B12" s="182">
        <v>174</v>
      </c>
      <c r="C12" s="136"/>
      <c r="D12" s="140">
        <v>29</v>
      </c>
      <c r="E12" s="158"/>
      <c r="F12" s="15" t="s">
        <v>336</v>
      </c>
      <c r="G12" s="81"/>
    </row>
    <row r="13" spans="1:7" x14ac:dyDescent="0.25">
      <c r="A13" s="21" t="s">
        <v>256</v>
      </c>
      <c r="B13" s="183">
        <v>15</v>
      </c>
      <c r="C13" s="192"/>
      <c r="D13" s="172"/>
      <c r="E13" s="158"/>
      <c r="F13" s="49"/>
      <c r="G13" s="86"/>
    </row>
    <row r="14" spans="1:7" x14ac:dyDescent="0.25">
      <c r="A14" s="21" t="s">
        <v>84</v>
      </c>
      <c r="B14" s="183">
        <v>30</v>
      </c>
      <c r="C14" s="192"/>
      <c r="D14" s="172"/>
      <c r="E14" s="158"/>
      <c r="F14" s="49"/>
      <c r="G14" s="81"/>
    </row>
    <row r="15" spans="1:7" ht="26.25" x14ac:dyDescent="0.25">
      <c r="A15" s="23" t="s">
        <v>86</v>
      </c>
      <c r="B15" s="182">
        <v>35</v>
      </c>
      <c r="C15" s="136"/>
      <c r="D15" s="140"/>
      <c r="E15" s="158"/>
      <c r="F15" s="15" t="s">
        <v>310</v>
      </c>
      <c r="G15" s="81"/>
    </row>
    <row r="16" spans="1:7" ht="17.25" customHeight="1" x14ac:dyDescent="0.25">
      <c r="A16" s="428"/>
      <c r="B16" s="400"/>
      <c r="C16" s="428"/>
      <c r="D16" s="429"/>
      <c r="E16" s="430"/>
      <c r="F16" s="430"/>
    </row>
    <row r="17" spans="1:8" x14ac:dyDescent="0.25">
      <c r="A17" s="418" t="s">
        <v>78</v>
      </c>
      <c r="B17" s="419">
        <f>SUM(B18:B21)</f>
        <v>180</v>
      </c>
      <c r="C17" s="296"/>
      <c r="D17" s="381"/>
      <c r="F17" s="159"/>
    </row>
    <row r="18" spans="1:8" x14ac:dyDescent="0.25">
      <c r="A18" s="137" t="s">
        <v>311</v>
      </c>
      <c r="B18" s="138">
        <v>20</v>
      </c>
      <c r="C18" s="150"/>
      <c r="D18" s="381">
        <v>1</v>
      </c>
      <c r="E18" s="159"/>
      <c r="F18" s="44" t="s">
        <v>329</v>
      </c>
    </row>
    <row r="19" spans="1:8" x14ac:dyDescent="0.25">
      <c r="A19" s="23" t="s">
        <v>312</v>
      </c>
      <c r="B19" s="138">
        <v>36</v>
      </c>
      <c r="C19" s="150"/>
      <c r="D19" s="381">
        <v>3</v>
      </c>
      <c r="E19" s="159"/>
      <c r="F19" s="159" t="s">
        <v>319</v>
      </c>
    </row>
    <row r="20" spans="1:8" x14ac:dyDescent="0.25">
      <c r="A20" s="23" t="s">
        <v>315</v>
      </c>
      <c r="B20" s="138">
        <v>16</v>
      </c>
      <c r="C20" s="150"/>
      <c r="D20" s="381">
        <v>2</v>
      </c>
      <c r="E20" s="159"/>
      <c r="F20" s="159" t="s">
        <v>318</v>
      </c>
    </row>
    <row r="21" spans="1:8" ht="39" x14ac:dyDescent="0.25">
      <c r="A21" s="23" t="s">
        <v>314</v>
      </c>
      <c r="B21" s="138">
        <v>108</v>
      </c>
      <c r="C21" s="150"/>
      <c r="D21" s="381">
        <v>18</v>
      </c>
      <c r="E21" s="159"/>
      <c r="F21" s="159" t="s">
        <v>337</v>
      </c>
    </row>
    <row r="22" spans="1:8" ht="18" customHeight="1" x14ac:dyDescent="0.25">
      <c r="A22" s="146"/>
      <c r="B22" s="14"/>
      <c r="C22" s="146"/>
      <c r="D22" s="245"/>
      <c r="E22" s="159"/>
      <c r="F22" s="159"/>
    </row>
    <row r="23" spans="1:8" x14ac:dyDescent="0.25">
      <c r="A23" s="420" t="s">
        <v>87</v>
      </c>
      <c r="B23" s="421">
        <f>SUM(B24:B26)</f>
        <v>92</v>
      </c>
      <c r="C23" s="146"/>
      <c r="D23" s="245"/>
      <c r="F23" s="159"/>
    </row>
    <row r="24" spans="1:8" x14ac:dyDescent="0.25">
      <c r="A24" s="202" t="s">
        <v>320</v>
      </c>
      <c r="B24" s="212">
        <v>20</v>
      </c>
      <c r="C24" s="340"/>
      <c r="D24" s="245">
        <v>1</v>
      </c>
      <c r="E24" s="159"/>
      <c r="F24" s="44" t="s">
        <v>329</v>
      </c>
    </row>
    <row r="25" spans="1:8" x14ac:dyDescent="0.25">
      <c r="A25" s="146" t="s">
        <v>314</v>
      </c>
      <c r="B25" s="14">
        <v>42</v>
      </c>
      <c r="C25" s="340"/>
      <c r="D25" s="387">
        <v>7</v>
      </c>
      <c r="E25" s="159"/>
      <c r="F25" s="159" t="s">
        <v>321</v>
      </c>
    </row>
    <row r="26" spans="1:8" x14ac:dyDescent="0.25">
      <c r="A26" s="202" t="s">
        <v>256</v>
      </c>
      <c r="B26" s="14">
        <v>30</v>
      </c>
      <c r="C26" s="220"/>
      <c r="D26" s="212"/>
      <c r="E26" s="203"/>
      <c r="F26" s="159"/>
      <c r="G26" s="221"/>
      <c r="H26" s="219"/>
    </row>
    <row r="27" spans="1:8" ht="30" customHeight="1" x14ac:dyDescent="0.25">
      <c r="A27" s="200"/>
      <c r="B27" s="222"/>
      <c r="C27" s="200"/>
      <c r="D27" s="380"/>
      <c r="E27" s="121"/>
      <c r="F27" s="121"/>
    </row>
    <row r="28" spans="1:8" ht="30" customHeight="1" x14ac:dyDescent="0.3">
      <c r="A28" s="160" t="s">
        <v>2</v>
      </c>
      <c r="B28" s="162">
        <f>B29+B37</f>
        <v>309</v>
      </c>
      <c r="C28" s="202"/>
      <c r="D28" s="245"/>
      <c r="E28" s="159" t="s">
        <v>260</v>
      </c>
      <c r="F28" s="159"/>
    </row>
    <row r="29" spans="1:8" x14ac:dyDescent="0.25">
      <c r="A29" s="145" t="s">
        <v>3</v>
      </c>
      <c r="B29" s="388">
        <f>SUM(B30:B35)</f>
        <v>238</v>
      </c>
      <c r="C29" s="145"/>
      <c r="D29" s="245"/>
      <c r="E29" s="159"/>
      <c r="F29" s="159"/>
    </row>
    <row r="30" spans="1:8" x14ac:dyDescent="0.25">
      <c r="A30" s="146" t="s">
        <v>4</v>
      </c>
      <c r="B30" s="14">
        <v>125</v>
      </c>
      <c r="C30" s="340"/>
      <c r="D30" s="245">
        <v>15</v>
      </c>
      <c r="E30" s="203"/>
      <c r="F30" s="159"/>
    </row>
    <row r="31" spans="1:8" x14ac:dyDescent="0.25">
      <c r="A31" s="146" t="s">
        <v>5</v>
      </c>
      <c r="B31" s="14">
        <v>30</v>
      </c>
      <c r="C31" s="340"/>
      <c r="D31" s="245">
        <v>4</v>
      </c>
      <c r="E31" s="159" t="s">
        <v>61</v>
      </c>
      <c r="F31" s="159"/>
    </row>
    <row r="32" spans="1:8" ht="27.6" customHeight="1" x14ac:dyDescent="0.25">
      <c r="A32" s="146" t="s">
        <v>317</v>
      </c>
      <c r="B32" s="14">
        <v>25</v>
      </c>
      <c r="C32" s="340"/>
      <c r="D32" s="245"/>
      <c r="E32" s="159"/>
      <c r="F32" s="159" t="s">
        <v>353</v>
      </c>
    </row>
    <row r="33" spans="1:6" x14ac:dyDescent="0.25">
      <c r="A33" s="146" t="s">
        <v>6</v>
      </c>
      <c r="B33" s="14">
        <v>25</v>
      </c>
      <c r="C33" s="340"/>
      <c r="D33" s="245">
        <v>8</v>
      </c>
      <c r="E33" s="159"/>
      <c r="F33" s="159"/>
    </row>
    <row r="34" spans="1:6" ht="25.5" x14ac:dyDescent="0.25">
      <c r="A34" s="322" t="s">
        <v>305</v>
      </c>
      <c r="B34" s="153">
        <v>25</v>
      </c>
      <c r="C34" s="156"/>
      <c r="D34" s="155">
        <v>3</v>
      </c>
      <c r="E34" s="159"/>
      <c r="F34" s="102" t="s">
        <v>214</v>
      </c>
    </row>
    <row r="35" spans="1:6" x14ac:dyDescent="0.25">
      <c r="A35" s="152" t="s">
        <v>9</v>
      </c>
      <c r="B35" s="153">
        <v>8</v>
      </c>
      <c r="C35" s="156"/>
      <c r="D35" s="155">
        <v>1</v>
      </c>
      <c r="E35" s="159"/>
      <c r="F35" s="102" t="s">
        <v>214</v>
      </c>
    </row>
    <row r="36" spans="1:6" x14ac:dyDescent="0.25">
      <c r="A36" s="146"/>
      <c r="B36" s="14"/>
      <c r="C36" s="146"/>
      <c r="D36" s="245"/>
      <c r="E36" s="159"/>
      <c r="F36" s="159"/>
    </row>
    <row r="37" spans="1:6" x14ac:dyDescent="0.25">
      <c r="A37" s="147" t="s">
        <v>11</v>
      </c>
      <c r="B37" s="148">
        <f>SUM(B38:B41)</f>
        <v>71</v>
      </c>
      <c r="C37" s="382"/>
      <c r="D37" s="383"/>
      <c r="E37" s="159"/>
      <c r="F37" s="102"/>
    </row>
    <row r="38" spans="1:6" x14ac:dyDescent="0.25">
      <c r="A38" s="152" t="s">
        <v>12</v>
      </c>
      <c r="B38" s="153">
        <v>20</v>
      </c>
      <c r="C38" s="156"/>
      <c r="D38" s="384">
        <v>6</v>
      </c>
      <c r="E38" s="159"/>
      <c r="F38" s="102" t="s">
        <v>214</v>
      </c>
    </row>
    <row r="39" spans="1:6" x14ac:dyDescent="0.25">
      <c r="A39" s="152" t="s">
        <v>13</v>
      </c>
      <c r="B39" s="153">
        <v>12</v>
      </c>
      <c r="C39" s="156"/>
      <c r="D39" s="384">
        <v>2</v>
      </c>
      <c r="E39" s="159"/>
      <c r="F39" s="102" t="s">
        <v>214</v>
      </c>
    </row>
    <row r="40" spans="1:6" x14ac:dyDescent="0.25">
      <c r="A40" s="152" t="s">
        <v>14</v>
      </c>
      <c r="B40" s="153">
        <v>15</v>
      </c>
      <c r="C40" s="156"/>
      <c r="D40" s="384">
        <v>4</v>
      </c>
      <c r="E40" s="159"/>
      <c r="F40" s="102" t="s">
        <v>259</v>
      </c>
    </row>
    <row r="41" spans="1:6" x14ac:dyDescent="0.25">
      <c r="A41" s="152" t="s">
        <v>306</v>
      </c>
      <c r="B41" s="153">
        <v>24</v>
      </c>
      <c r="C41" s="154"/>
      <c r="D41" s="155"/>
      <c r="E41" s="159"/>
      <c r="F41" s="102" t="s">
        <v>307</v>
      </c>
    </row>
    <row r="42" spans="1:6" ht="30" customHeight="1" x14ac:dyDescent="0.25">
      <c r="A42" s="200"/>
      <c r="B42" s="222"/>
      <c r="C42" s="200"/>
      <c r="D42" s="380"/>
      <c r="E42" s="121"/>
      <c r="F42" s="121"/>
    </row>
    <row r="43" spans="1:6" ht="47.25" customHeight="1" x14ac:dyDescent="0.3">
      <c r="A43" s="160" t="s">
        <v>70</v>
      </c>
      <c r="B43" s="161">
        <v>1100</v>
      </c>
      <c r="C43" s="340"/>
      <c r="D43" s="245"/>
      <c r="E43" s="159" t="s">
        <v>255</v>
      </c>
      <c r="F43" s="159" t="s">
        <v>304</v>
      </c>
    </row>
    <row r="44" spans="1:6" ht="30" customHeight="1" x14ac:dyDescent="0.25"/>
    <row r="45" spans="1:6" ht="26.1" customHeight="1" x14ac:dyDescent="0.3">
      <c r="A45" s="160" t="s">
        <v>1</v>
      </c>
      <c r="B45" s="385">
        <f>B7+B17+B28+B23+B43</f>
        <v>2082</v>
      </c>
    </row>
    <row r="48" spans="1:6" x14ac:dyDescent="0.25">
      <c r="A48" s="2" t="s">
        <v>33</v>
      </c>
    </row>
    <row r="49" spans="1:6" ht="32.1" customHeight="1" x14ac:dyDescent="0.25">
      <c r="A49" s="458" t="s">
        <v>333</v>
      </c>
      <c r="B49" s="458"/>
      <c r="C49" s="458"/>
      <c r="D49" s="458"/>
      <c r="E49" s="458"/>
      <c r="F49" s="458"/>
    </row>
    <row r="50" spans="1:6" ht="31.5" customHeight="1" x14ac:dyDescent="0.25">
      <c r="A50" s="458" t="s">
        <v>334</v>
      </c>
      <c r="B50" s="458"/>
      <c r="C50" s="458"/>
      <c r="D50" s="458"/>
      <c r="E50" s="458"/>
      <c r="F50" s="458"/>
    </row>
    <row r="51" spans="1:6" ht="51" customHeight="1" x14ac:dyDescent="0.25">
      <c r="A51" s="458" t="s">
        <v>335</v>
      </c>
      <c r="B51" s="458"/>
      <c r="C51" s="458"/>
      <c r="D51" s="458"/>
      <c r="E51" s="458"/>
      <c r="F51" s="458"/>
    </row>
    <row r="52" spans="1:6" ht="21" customHeight="1" x14ac:dyDescent="0.25">
      <c r="A52" s="463" t="s">
        <v>308</v>
      </c>
      <c r="B52" s="463"/>
      <c r="C52" s="463"/>
      <c r="D52" s="463"/>
      <c r="E52" s="463"/>
      <c r="F52" s="463"/>
    </row>
    <row r="54" spans="1:6" x14ac:dyDescent="0.25">
      <c r="A54" s="2" t="s">
        <v>323</v>
      </c>
    </row>
    <row r="55" spans="1:6" x14ac:dyDescent="0.25">
      <c r="A55" s="437" t="s">
        <v>324</v>
      </c>
      <c r="B55" s="444" t="s">
        <v>330</v>
      </c>
      <c r="C55" s="444"/>
      <c r="D55" s="444"/>
      <c r="E55" s="444"/>
      <c r="F55" s="444"/>
    </row>
    <row r="56" spans="1:6" x14ac:dyDescent="0.25">
      <c r="A56" s="438" t="s">
        <v>325</v>
      </c>
      <c r="B56" s="444" t="s">
        <v>331</v>
      </c>
      <c r="C56" s="444"/>
      <c r="D56" s="444"/>
      <c r="E56" s="444"/>
      <c r="F56" s="444"/>
    </row>
    <row r="57" spans="1:6" x14ac:dyDescent="0.25">
      <c r="A57" s="439" t="s">
        <v>326</v>
      </c>
      <c r="B57" s="444" t="s">
        <v>332</v>
      </c>
      <c r="C57" s="444"/>
      <c r="D57" s="444"/>
      <c r="E57" s="444"/>
      <c r="F57" s="444"/>
    </row>
  </sheetData>
  <mergeCells count="7">
    <mergeCell ref="B57:F57"/>
    <mergeCell ref="B56:F56"/>
    <mergeCell ref="B55:F55"/>
    <mergeCell ref="A51:F51"/>
    <mergeCell ref="A49:F49"/>
    <mergeCell ref="A50:F50"/>
    <mergeCell ref="A52:F5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4"/>
  <sheetViews>
    <sheetView zoomScale="98" zoomScaleNormal="98" workbookViewId="0">
      <selection activeCell="G24" sqref="G24"/>
    </sheetView>
  </sheetViews>
  <sheetFormatPr defaultRowHeight="15" x14ac:dyDescent="0.25"/>
  <cols>
    <col min="1" max="1" width="20.7109375" customWidth="1"/>
    <col min="2" max="2" width="10.7109375" customWidth="1"/>
    <col min="7" max="7" width="23.28515625" customWidth="1"/>
    <col min="8" max="8" width="10.7109375" customWidth="1"/>
    <col min="9" max="9" width="44.85546875" customWidth="1"/>
    <col min="10" max="10" width="48.7109375" customWidth="1"/>
  </cols>
  <sheetData>
    <row r="1" spans="1:10" ht="51.95" customHeight="1" x14ac:dyDescent="0.35">
      <c r="A1" s="398" t="s">
        <v>268</v>
      </c>
      <c r="B1" s="408" t="s">
        <v>300</v>
      </c>
      <c r="C1" s="408" t="s">
        <v>301</v>
      </c>
      <c r="G1" s="396" t="s">
        <v>269</v>
      </c>
      <c r="H1" s="399" t="s">
        <v>208</v>
      </c>
      <c r="I1" s="399" t="s">
        <v>276</v>
      </c>
    </row>
    <row r="3" spans="1:10" x14ac:dyDescent="0.25">
      <c r="A3" s="200" t="s">
        <v>69</v>
      </c>
      <c r="B3" s="440">
        <f>raamatukogu!B56</f>
        <v>6715</v>
      </c>
      <c r="G3" s="200" t="s">
        <v>274</v>
      </c>
      <c r="H3" s="200"/>
      <c r="I3" s="200"/>
    </row>
    <row r="4" spans="1:10" x14ac:dyDescent="0.25">
      <c r="A4" s="200" t="s">
        <v>265</v>
      </c>
      <c r="B4" s="200">
        <f>muuseum!B23</f>
        <v>3415</v>
      </c>
      <c r="G4" s="200" t="s">
        <v>275</v>
      </c>
      <c r="H4" s="200"/>
      <c r="I4" s="200"/>
    </row>
    <row r="5" spans="1:10" x14ac:dyDescent="0.25">
      <c r="A5" s="200" t="s">
        <v>266</v>
      </c>
      <c r="B5" s="440">
        <f>saalid!B19</f>
        <v>1994</v>
      </c>
      <c r="G5" s="200" t="s">
        <v>272</v>
      </c>
      <c r="H5" s="200"/>
      <c r="I5" s="200" t="s">
        <v>295</v>
      </c>
      <c r="J5" s="406"/>
    </row>
    <row r="6" spans="1:10" x14ac:dyDescent="0.25">
      <c r="A6" s="200" t="s">
        <v>267</v>
      </c>
      <c r="B6" s="200">
        <f>kino!B10</f>
        <v>740</v>
      </c>
      <c r="G6" s="200" t="s">
        <v>271</v>
      </c>
      <c r="H6" s="200"/>
      <c r="I6" s="200" t="s">
        <v>294</v>
      </c>
    </row>
    <row r="7" spans="1:10" x14ac:dyDescent="0.25">
      <c r="A7" s="200" t="s">
        <v>44</v>
      </c>
      <c r="B7" s="200">
        <f>toit!B10</f>
        <v>710</v>
      </c>
      <c r="G7" s="200" t="s">
        <v>273</v>
      </c>
      <c r="H7" s="200"/>
      <c r="I7" s="200" t="s">
        <v>294</v>
      </c>
    </row>
    <row r="8" spans="1:10" x14ac:dyDescent="0.25">
      <c r="A8" s="200" t="s">
        <v>223</v>
      </c>
      <c r="B8" s="440">
        <f>tööruum!B45</f>
        <v>2082</v>
      </c>
      <c r="G8" s="200" t="s">
        <v>298</v>
      </c>
      <c r="H8" s="200"/>
      <c r="I8" s="200" t="s">
        <v>303</v>
      </c>
    </row>
    <row r="9" spans="1:10" x14ac:dyDescent="0.25">
      <c r="A9" s="200" t="s">
        <v>79</v>
      </c>
      <c r="B9" s="200">
        <f>sissepääs!B12</f>
        <v>510</v>
      </c>
      <c r="G9" s="200" t="s">
        <v>299</v>
      </c>
      <c r="H9" s="200"/>
      <c r="I9" s="200" t="s">
        <v>303</v>
      </c>
    </row>
    <row r="10" spans="1:10" x14ac:dyDescent="0.25">
      <c r="A10" s="200"/>
      <c r="B10" s="200"/>
    </row>
    <row r="11" spans="1:10" ht="15.75" x14ac:dyDescent="0.25">
      <c r="A11" s="441" t="s">
        <v>270</v>
      </c>
      <c r="B11" s="442">
        <f>SUM(B3:B9)</f>
        <v>16166</v>
      </c>
      <c r="C11" s="2"/>
    </row>
    <row r="12" spans="1:10" x14ac:dyDescent="0.25">
      <c r="A12" s="200"/>
      <c r="B12" s="200"/>
    </row>
    <row r="13" spans="1:10" x14ac:dyDescent="0.25">
      <c r="A13" s="200" t="s">
        <v>291</v>
      </c>
      <c r="B13" s="200">
        <v>2500</v>
      </c>
    </row>
    <row r="14" spans="1:10" x14ac:dyDescent="0.25">
      <c r="A14" s="200" t="s">
        <v>292</v>
      </c>
      <c r="B14" s="200">
        <v>1170</v>
      </c>
    </row>
    <row r="16" spans="1:10" ht="21" customHeight="1" x14ac:dyDescent="0.3">
      <c r="A16" s="397" t="s">
        <v>1</v>
      </c>
      <c r="B16" s="443">
        <f>B11+B13+B14</f>
        <v>19836</v>
      </c>
      <c r="C16" s="407"/>
    </row>
    <row r="19" spans="1:6" x14ac:dyDescent="0.25">
      <c r="A19" s="2" t="s">
        <v>33</v>
      </c>
    </row>
    <row r="20" spans="1:6" ht="81" customHeight="1" x14ac:dyDescent="0.25">
      <c r="A20" s="465" t="s">
        <v>151</v>
      </c>
      <c r="B20" s="465"/>
      <c r="C20" s="465"/>
      <c r="D20" s="465"/>
      <c r="E20" s="465"/>
      <c r="F20" s="465"/>
    </row>
    <row r="21" spans="1:6" ht="44.1" customHeight="1" x14ac:dyDescent="0.25">
      <c r="A21" s="464" t="s">
        <v>152</v>
      </c>
      <c r="B21" s="464"/>
      <c r="C21" s="464"/>
      <c r="D21" s="464"/>
      <c r="E21" s="464"/>
      <c r="F21" s="464"/>
    </row>
    <row r="22" spans="1:6" ht="44.1" customHeight="1" x14ac:dyDescent="0.25">
      <c r="A22" s="464" t="s">
        <v>351</v>
      </c>
      <c r="B22" s="464"/>
      <c r="C22" s="464"/>
      <c r="D22" s="464"/>
      <c r="E22" s="464"/>
      <c r="F22" s="464"/>
    </row>
    <row r="23" spans="1:6" ht="44.1" customHeight="1" x14ac:dyDescent="0.25">
      <c r="A23" s="464" t="s">
        <v>293</v>
      </c>
      <c r="B23" s="464"/>
      <c r="C23" s="464"/>
      <c r="D23" s="464"/>
      <c r="E23" s="464"/>
      <c r="F23" s="464"/>
    </row>
    <row r="24" spans="1:6" ht="69.75" customHeight="1" x14ac:dyDescent="0.25">
      <c r="A24" s="464" t="s">
        <v>363</v>
      </c>
      <c r="B24" s="464"/>
      <c r="C24" s="464"/>
      <c r="D24" s="464"/>
      <c r="E24" s="464"/>
      <c r="F24" s="464"/>
    </row>
  </sheetData>
  <mergeCells count="5">
    <mergeCell ref="A24:F24"/>
    <mergeCell ref="A23:F23"/>
    <mergeCell ref="A20:F20"/>
    <mergeCell ref="A21:F21"/>
    <mergeCell ref="A22:F2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7B9239ED64B644B7A88EDD2F84340F" ma:contentTypeVersion="13" ma:contentTypeDescription="Create a new document." ma:contentTypeScope="" ma:versionID="c62ad26e885dc71a9b537c2b041267fc">
  <xsd:schema xmlns:xsd="http://www.w3.org/2001/XMLSchema" xmlns:xs="http://www.w3.org/2001/XMLSchema" xmlns:p="http://schemas.microsoft.com/office/2006/metadata/properties" xmlns:ns3="b40ac8c4-7429-41ea-8eca-6adc36061134" xmlns:ns4="79f3463c-ea79-4793-8f12-6301668b5179" targetNamespace="http://schemas.microsoft.com/office/2006/metadata/properties" ma:root="true" ma:fieldsID="86a3fe085c0300e6be336f890dc296da" ns3:_="" ns4:_="">
    <xsd:import namespace="b40ac8c4-7429-41ea-8eca-6adc36061134"/>
    <xsd:import namespace="79f3463c-ea79-4793-8f12-6301668b517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ac8c4-7429-41ea-8eca-6adc3606113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f3463c-ea79-4793-8f12-6301668b517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C969A4-0AE4-4369-8E6F-D9C0F8E0531C}">
  <ds:schemaRefs>
    <ds:schemaRef ds:uri="http://purl.org/dc/terms/"/>
    <ds:schemaRef ds:uri="http://schemas.openxmlformats.org/package/2006/metadata/core-properties"/>
    <ds:schemaRef ds:uri="http://schemas.microsoft.com/office/2006/documentManagement/types"/>
    <ds:schemaRef ds:uri="b40ac8c4-7429-41ea-8eca-6adc36061134"/>
    <ds:schemaRef ds:uri="http://schemas.microsoft.com/office/infopath/2007/PartnerControls"/>
    <ds:schemaRef ds:uri="http://purl.org/dc/elements/1.1/"/>
    <ds:schemaRef ds:uri="http://schemas.microsoft.com/office/2006/metadata/properties"/>
    <ds:schemaRef ds:uri="79f3463c-ea79-4793-8f12-6301668b5179"/>
    <ds:schemaRef ds:uri="http://www.w3.org/XML/1998/namespace"/>
    <ds:schemaRef ds:uri="http://purl.org/dc/dcmitype/"/>
  </ds:schemaRefs>
</ds:datastoreItem>
</file>

<file path=customXml/itemProps2.xml><?xml version="1.0" encoding="utf-8"?>
<ds:datastoreItem xmlns:ds="http://schemas.openxmlformats.org/officeDocument/2006/customXml" ds:itemID="{CBF35699-001B-4711-8FFE-FD7D0EE80DB0}">
  <ds:schemaRefs>
    <ds:schemaRef ds:uri="http://schemas.microsoft.com/sharepoint/v3/contenttype/forms"/>
  </ds:schemaRefs>
</ds:datastoreItem>
</file>

<file path=customXml/itemProps3.xml><?xml version="1.0" encoding="utf-8"?>
<ds:datastoreItem xmlns:ds="http://schemas.openxmlformats.org/officeDocument/2006/customXml" ds:itemID="{BE5302FE-E2BB-4978-BA4E-DA5FA40E3B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ac8c4-7429-41ea-8eca-6adc36061134"/>
    <ds:schemaRef ds:uri="79f3463c-ea79-4793-8f12-6301668b51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sissepääs</vt:lpstr>
      <vt:lpstr>raamatukogu</vt:lpstr>
      <vt:lpstr>muuseum</vt:lpstr>
      <vt:lpstr>saalid</vt:lpstr>
      <vt:lpstr>kino</vt:lpstr>
      <vt:lpstr>toit</vt:lpstr>
      <vt:lpstr>tööruum</vt:lpstr>
      <vt:lpstr>koond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Kalle Komissarov</dc:creator>
  <cp:lastModifiedBy>Elo Kiivet</cp:lastModifiedBy>
  <dcterms:created xsi:type="dcterms:W3CDTF">2020-04-26T18:10:24Z</dcterms:created>
  <dcterms:modified xsi:type="dcterms:W3CDTF">2022-11-22T09:11:06Z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0x010100797B9239ED64B644B7A88EDD2F84340F</vt:lpwstr>
  </property>
</Properties>
</file>