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3" activeTab="0"/>
  </bookViews>
  <sheets>
    <sheet name="Sheet1" sheetId="1" r:id="rId1"/>
    <sheet name="Sheet1_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<sst xmlns="http://schemas.openxmlformats.org/spreadsheetml/2006/main" count="99" uniqueCount="42">
  <si>
    <t>A vorm</t>
  </si>
  <si>
    <t>Osakaal</t>
  </si>
  <si>
    <t>P. Dussmann Eesti OÜ</t>
  </si>
  <si>
    <t>OÜ Kyyrix</t>
  </si>
  <si>
    <t>SOL Eesti OÜ</t>
  </si>
  <si>
    <t>AS Jõgeva elamu</t>
  </si>
  <si>
    <t>maksimumpunktid vastava osakaalu juures x madalaim hind / pakutud hind</t>
  </si>
  <si>
    <t>Tualettpaber</t>
  </si>
  <si>
    <t>Aknapesu</t>
  </si>
  <si>
    <t>Ehitusjärgne koristus</t>
  </si>
  <si>
    <t>PVC pesu</t>
  </si>
  <si>
    <t>Kivi pesu</t>
  </si>
  <si>
    <t>Vaibapuhastus</t>
  </si>
  <si>
    <t>KOKKU:</t>
  </si>
  <si>
    <t>B vorm</t>
  </si>
  <si>
    <t>Kriteeriumid</t>
  </si>
  <si>
    <t>Pakkuja 1</t>
  </si>
  <si>
    <t>Pakk 2</t>
  </si>
  <si>
    <t>Pakk 3</t>
  </si>
  <si>
    <t>Pakk 4</t>
  </si>
  <si>
    <t>Parkett või puitpõrand</t>
  </si>
  <si>
    <t xml:space="preserve">Tualettpaber (keskmine hind) </t>
  </si>
  <si>
    <t xml:space="preserve">Õhuvärskendaja (keskmine hind) </t>
  </si>
  <si>
    <t xml:space="preserve">Paberkäterätikud (keskmine hind) </t>
  </si>
  <si>
    <t xml:space="preserve">Vedelseep (keskmine hind) </t>
  </si>
  <si>
    <t>Hoolduskoristusteenuse kuumaksumus</t>
  </si>
  <si>
    <t xml:space="preserve">Riigihanke I osa </t>
  </si>
  <si>
    <t>Riigihanke II osa</t>
  </si>
  <si>
    <t>Kinnisvarateenindus OÜ</t>
  </si>
  <si>
    <t>ISS Eesti AS</t>
  </si>
  <si>
    <t>Õhuvärskendaja koos patareidega</t>
  </si>
  <si>
    <t>Õhuvärskendaja tavaballoon</t>
  </si>
  <si>
    <t>Serla</t>
  </si>
  <si>
    <t>Katrin OneStop</t>
  </si>
  <si>
    <t>Vedelseep palsamiga</t>
  </si>
  <si>
    <t>Vedelseep lisamisega</t>
  </si>
  <si>
    <t>Tork mini</t>
  </si>
  <si>
    <t>Tork soft mini</t>
  </si>
  <si>
    <t>Tork Bulk</t>
  </si>
  <si>
    <t>Tork Matic</t>
  </si>
  <si>
    <t>puudub</t>
  </si>
  <si>
    <t>Käibemaksuga korrigeeritud ISS  pakkumus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</si>
</sst>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0.0"/>
    <numFmt numFmtId="166" formatCode="#,##0.00\ &quot;€&quot;"/>
  </numFmts>
  <fonts count="37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0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tabSelected="1" zoomScalePageLayoutView="0" workbookViewId="0" topLeftCell="B1">
      <selection activeCell="P40" sqref="P40"/>
    </sheetView>
  </sheetViews>
  <sheetFormatPr defaultColWidth="11.57421875" defaultRowHeight="12.75"/>
  <cols>
    <col min="1" max="1" width="33.7109375" style="0" customWidth="1"/>
    <col min="2" max="2" width="11.57421875" style="0" customWidth="1"/>
    <col min="3" max="3" width="21.28125" style="0" customWidth="1"/>
    <col min="4" max="4" width="38.28125" style="0" bestFit="1" customWidth="1"/>
    <col min="5" max="5" width="12.00390625" style="0" bestFit="1" customWidth="1"/>
    <col min="6" max="6" width="11.57421875" style="0" customWidth="1"/>
    <col min="7" max="7" width="13.28125" style="0" customWidth="1"/>
    <col min="8" max="8" width="22.421875" style="0" customWidth="1"/>
    <col min="9" max="9" width="19.28125" style="0" customWidth="1"/>
    <col min="10" max="10" width="64.421875" style="0" customWidth="1"/>
    <col min="11" max="11" width="20.140625" style="0" customWidth="1"/>
    <col min="12" max="12" width="15.8515625" style="0" customWidth="1"/>
    <col min="13" max="13" width="11.00390625" style="0" customWidth="1"/>
    <col min="14" max="14" width="12.7109375" style="0" customWidth="1"/>
    <col min="15" max="15" width="21.00390625" style="0" bestFit="1" customWidth="1"/>
    <col min="16" max="16" width="15.421875" style="0" bestFit="1" customWidth="1"/>
  </cols>
  <sheetData>
    <row r="2" spans="1:2" ht="12.75">
      <c r="A2" t="s">
        <v>26</v>
      </c>
      <c r="B2" s="1" t="s">
        <v>0</v>
      </c>
    </row>
    <row r="3" spans="2:16" ht="12.75">
      <c r="B3" t="s">
        <v>1</v>
      </c>
      <c r="C3" t="s">
        <v>2</v>
      </c>
      <c r="D3" t="s">
        <v>41</v>
      </c>
      <c r="E3" t="s">
        <v>29</v>
      </c>
      <c r="F3" t="s">
        <v>3</v>
      </c>
      <c r="G3" t="s">
        <v>4</v>
      </c>
      <c r="H3" s="2" t="s">
        <v>28</v>
      </c>
      <c r="I3" t="s">
        <v>5</v>
      </c>
      <c r="K3" t="s">
        <v>2</v>
      </c>
      <c r="L3" t="s">
        <v>29</v>
      </c>
      <c r="M3" t="s">
        <v>3</v>
      </c>
      <c r="N3" t="s">
        <v>4</v>
      </c>
      <c r="O3" s="2" t="s">
        <v>28</v>
      </c>
      <c r="P3" t="s">
        <v>5</v>
      </c>
    </row>
    <row r="4" spans="1:18" ht="12.75">
      <c r="A4" t="s">
        <v>25</v>
      </c>
      <c r="B4" s="3">
        <v>0.75</v>
      </c>
      <c r="C4" s="11">
        <v>4641.66</v>
      </c>
      <c r="D4" s="11">
        <f>E4*1.2</f>
        <v>5185.932</v>
      </c>
      <c r="E4" s="11">
        <v>4321.61</v>
      </c>
      <c r="F4" s="11">
        <v>3547.2</v>
      </c>
      <c r="G4" s="11">
        <v>3740.14</v>
      </c>
      <c r="H4" s="11">
        <v>3604.8</v>
      </c>
      <c r="I4" s="11">
        <v>2998.8</v>
      </c>
      <c r="J4" t="s">
        <v>6</v>
      </c>
      <c r="K4" s="4">
        <f>$B4*(MIN($C4:$I4)/C4)*100</f>
        <v>48.45464769069687</v>
      </c>
      <c r="L4" s="4">
        <f>$B4*(MIN($C4:$I4)/D4)*100</f>
        <v>43.369253588361744</v>
      </c>
      <c r="M4" s="4">
        <f>$B4*(MIN($C4:$I4)/F4)*100</f>
        <v>63.404939106901224</v>
      </c>
      <c r="N4" s="4">
        <f>$B4*(MIN($C4:$I4)/G4)*100</f>
        <v>60.13411262680006</v>
      </c>
      <c r="O4" s="4">
        <f>$B4*(MIN($C4:$I4)/H4)*100</f>
        <v>62.39181091877497</v>
      </c>
      <c r="P4" s="4">
        <f>$B4*(MIN($C4:$I4)/I4)*100</f>
        <v>75</v>
      </c>
      <c r="R4" s="11"/>
    </row>
    <row r="5" spans="1:18" ht="12.75">
      <c r="A5" t="s">
        <v>7</v>
      </c>
      <c r="B5" s="3">
        <v>0.06</v>
      </c>
      <c r="C5" s="11">
        <v>0.45</v>
      </c>
      <c r="D5" s="11">
        <f>E5*1.2</f>
        <v>2.88</v>
      </c>
      <c r="E5" s="11">
        <v>2.4</v>
      </c>
      <c r="F5" s="11">
        <v>0.4</v>
      </c>
      <c r="G5" s="11">
        <v>1.8</v>
      </c>
      <c r="H5" s="11">
        <v>1.8</v>
      </c>
      <c r="I5" s="11">
        <v>0.69</v>
      </c>
      <c r="J5" t="s">
        <v>6</v>
      </c>
      <c r="K5" s="4">
        <f>$B5*(MIN($C5:$I5)/C5)*100</f>
        <v>5.333333333333334</v>
      </c>
      <c r="L5" s="4">
        <f>$B5*(MIN($C5:$I5)/D5)*100</f>
        <v>0.8333333333333334</v>
      </c>
      <c r="M5" s="4">
        <f>$B5*(MIN($C5:$I5)/F5)*100</f>
        <v>6</v>
      </c>
      <c r="N5" s="4">
        <f>$B5*(MIN($C5:$I5)/G5)*100</f>
        <v>1.3333333333333335</v>
      </c>
      <c r="O5" s="4">
        <f>$B5*(MIN($C5:$I5)/H5)*100</f>
        <v>1.3333333333333335</v>
      </c>
      <c r="P5" s="4">
        <f>$B5*(MIN($C5:$I5)/I5)*100</f>
        <v>3.478260869565218</v>
      </c>
      <c r="R5" s="11"/>
    </row>
    <row r="6" spans="1:18" ht="12.75">
      <c r="A6" t="s">
        <v>22</v>
      </c>
      <c r="B6" s="3">
        <v>0.02</v>
      </c>
      <c r="C6" s="11">
        <f aca="true" t="shared" si="0" ref="C6:I6">(C7+C8)/2</f>
        <v>5.6</v>
      </c>
      <c r="D6" s="11">
        <f t="shared" si="0"/>
        <v>26.388</v>
      </c>
      <c r="E6" s="11"/>
      <c r="F6" s="11">
        <f t="shared" si="0"/>
        <v>3.75</v>
      </c>
      <c r="G6" s="11">
        <f t="shared" si="0"/>
        <v>9</v>
      </c>
      <c r="H6" s="11">
        <f t="shared" si="0"/>
        <v>22.380000000000003</v>
      </c>
      <c r="I6" s="11">
        <f t="shared" si="0"/>
        <v>4.864999999999999</v>
      </c>
      <c r="J6" t="s">
        <v>6</v>
      </c>
      <c r="K6" s="4">
        <f>$B6*(MIN($C6:$I6)/C6)*100</f>
        <v>1.3392857142857144</v>
      </c>
      <c r="L6" s="4">
        <f>$B6*(MIN($C6:$I6)/D6)*100</f>
        <v>0.2842201000454752</v>
      </c>
      <c r="M6" s="4">
        <f>$B6*(MIN($C6:$I6)/F6)*100</f>
        <v>2</v>
      </c>
      <c r="N6" s="4">
        <f>$B6*(MIN($C6:$I6)/G6)*100</f>
        <v>0.8333333333333334</v>
      </c>
      <c r="O6" s="4">
        <f>$B6*(MIN($C6:$I6)/H6)*100</f>
        <v>0.33512064343163533</v>
      </c>
      <c r="P6" s="4">
        <f>$B6*(MIN($C6:$I6)/I6)*100</f>
        <v>1.5416238437821175</v>
      </c>
      <c r="R6" s="11"/>
    </row>
    <row r="7" spans="1:18" ht="12.75">
      <c r="A7" t="s">
        <v>30</v>
      </c>
      <c r="B7" s="3"/>
      <c r="C7" s="11">
        <v>10</v>
      </c>
      <c r="D7" s="11">
        <f>E7*1.2</f>
        <v>46.056000000000004</v>
      </c>
      <c r="E7" s="11">
        <v>38.38</v>
      </c>
      <c r="F7" s="11">
        <v>6</v>
      </c>
      <c r="G7" s="11">
        <v>12</v>
      </c>
      <c r="H7" s="11">
        <v>43.2</v>
      </c>
      <c r="I7" s="11">
        <v>8.37</v>
      </c>
      <c r="K7" s="4"/>
      <c r="L7" s="4"/>
      <c r="M7" s="4"/>
      <c r="N7" s="4"/>
      <c r="O7" s="4"/>
      <c r="R7" s="11"/>
    </row>
    <row r="8" spans="1:18" ht="12.75">
      <c r="A8" t="s">
        <v>31</v>
      </c>
      <c r="B8" s="3"/>
      <c r="C8" s="11">
        <v>1.2</v>
      </c>
      <c r="D8" s="11">
        <f>E8*1.2</f>
        <v>6.72</v>
      </c>
      <c r="E8" s="11">
        <v>5.6</v>
      </c>
      <c r="F8" s="11">
        <v>1.5</v>
      </c>
      <c r="G8" s="11">
        <v>6</v>
      </c>
      <c r="H8" s="11">
        <v>1.56</v>
      </c>
      <c r="I8" s="11">
        <v>1.36</v>
      </c>
      <c r="K8" s="4"/>
      <c r="L8" s="4"/>
      <c r="M8" s="4"/>
      <c r="N8" s="4"/>
      <c r="O8" s="4"/>
      <c r="R8" s="11"/>
    </row>
    <row r="9" spans="1:18" ht="12.75">
      <c r="A9" t="s">
        <v>23</v>
      </c>
      <c r="B9" s="3">
        <v>0.06</v>
      </c>
      <c r="C9" s="11">
        <f aca="true" t="shared" si="1" ref="C9:I9">(C10+C11)/2</f>
        <v>0.93</v>
      </c>
      <c r="D9" s="11">
        <f t="shared" si="1"/>
        <v>1.71</v>
      </c>
      <c r="E9" s="11"/>
      <c r="F9" s="11">
        <f t="shared" si="1"/>
        <v>1.5499999999999998</v>
      </c>
      <c r="G9" s="11">
        <f t="shared" si="1"/>
        <v>1.75</v>
      </c>
      <c r="H9" s="11">
        <f t="shared" si="1"/>
        <v>0.645</v>
      </c>
      <c r="I9" s="11">
        <f t="shared" si="1"/>
        <v>1.03</v>
      </c>
      <c r="J9" t="s">
        <v>6</v>
      </c>
      <c r="K9" s="4">
        <f>$B9*(MIN($C9:$I9)/C9)*100</f>
        <v>4.161290322580645</v>
      </c>
      <c r="L9" s="4">
        <f>$B9*(MIN($C9:$I9)/D9)*100</f>
        <v>2.263157894736842</v>
      </c>
      <c r="M9" s="4">
        <f>$B9*(MIN($C9:$I9)/F9)*100</f>
        <v>2.4967741935483874</v>
      </c>
      <c r="N9" s="4">
        <f>$B9*(MIN($C9:$I9)/G9)*100</f>
        <v>2.2114285714285713</v>
      </c>
      <c r="O9" s="4">
        <f>$B9*(MIN($C9:$I9)/H9)*100</f>
        <v>6</v>
      </c>
      <c r="P9" s="4">
        <f>$B9*(MIN($C9:$I9)/I9)*100</f>
        <v>3.7572815533980584</v>
      </c>
      <c r="R9" s="11"/>
    </row>
    <row r="10" spans="1:18" ht="12.75">
      <c r="A10" t="s">
        <v>32</v>
      </c>
      <c r="B10" s="3"/>
      <c r="C10" s="11">
        <v>0.51</v>
      </c>
      <c r="D10" s="11">
        <f>E10*1.2</f>
        <v>1.44</v>
      </c>
      <c r="E10" s="11">
        <v>1.2</v>
      </c>
      <c r="F10" s="11">
        <v>1.2</v>
      </c>
      <c r="G10" s="11">
        <v>1.85</v>
      </c>
      <c r="H10" s="11">
        <v>0.47</v>
      </c>
      <c r="I10" s="11">
        <v>0.71</v>
      </c>
      <c r="K10" s="4"/>
      <c r="L10" s="4"/>
      <c r="M10" s="4"/>
      <c r="N10" s="4"/>
      <c r="O10" s="4"/>
      <c r="R10" s="11"/>
    </row>
    <row r="11" spans="1:18" ht="12.75">
      <c r="A11" t="s">
        <v>33</v>
      </c>
      <c r="B11" s="3"/>
      <c r="C11" s="11">
        <v>1.35</v>
      </c>
      <c r="D11" s="11">
        <f>E11*1.2</f>
        <v>1.9799999999999998</v>
      </c>
      <c r="E11" s="11">
        <v>1.65</v>
      </c>
      <c r="F11" s="11">
        <v>1.9</v>
      </c>
      <c r="G11" s="11">
        <v>1.65</v>
      </c>
      <c r="H11" s="11">
        <v>0.82</v>
      </c>
      <c r="I11" s="11">
        <v>1.35</v>
      </c>
      <c r="K11" s="4"/>
      <c r="L11" s="4"/>
      <c r="M11" s="4"/>
      <c r="N11" s="4"/>
      <c r="O11" s="4"/>
      <c r="R11" s="11"/>
    </row>
    <row r="12" spans="1:18" ht="12.75">
      <c r="A12" t="s">
        <v>24</v>
      </c>
      <c r="B12" s="3">
        <v>0.02</v>
      </c>
      <c r="C12" s="11">
        <f aca="true" t="shared" si="2" ref="C12:I12">(C13+C14)/2</f>
        <v>4</v>
      </c>
      <c r="D12" s="11">
        <f t="shared" si="2"/>
        <v>3.9479999999999995</v>
      </c>
      <c r="E12" s="11"/>
      <c r="F12" s="11">
        <f t="shared" si="2"/>
        <v>1</v>
      </c>
      <c r="G12" s="11">
        <f t="shared" si="2"/>
        <v>2.05</v>
      </c>
      <c r="H12" s="11">
        <f t="shared" si="2"/>
        <v>2.36</v>
      </c>
      <c r="I12" s="11">
        <f t="shared" si="2"/>
        <v>2</v>
      </c>
      <c r="J12" t="s">
        <v>6</v>
      </c>
      <c r="K12" s="4">
        <f>$B12*(MIN($C12:$I12)/C12)*100</f>
        <v>0.5</v>
      </c>
      <c r="L12" s="4">
        <f>$B12*(MIN($C12:$I12)/D12)*100</f>
        <v>0.5065856129685917</v>
      </c>
      <c r="M12" s="4">
        <f>$B12*(MIN($C12:$I12)/F12)*100</f>
        <v>2</v>
      </c>
      <c r="N12" s="4">
        <f>$B12*(MIN($C12:$I12)/G12)*100</f>
        <v>0.9756097560975612</v>
      </c>
      <c r="O12" s="4">
        <f>$B12*(MIN($C12:$I12)/H12)*100</f>
        <v>0.8474576271186443</v>
      </c>
      <c r="P12" s="4">
        <f>$B12*(MIN($C12:$I12)/I12)*100</f>
        <v>1</v>
      </c>
      <c r="R12" s="11"/>
    </row>
    <row r="13" spans="1:18" ht="12.75">
      <c r="A13" t="s">
        <v>34</v>
      </c>
      <c r="B13" s="3"/>
      <c r="C13" s="11">
        <v>7</v>
      </c>
      <c r="D13" s="11">
        <f>E13*1.2</f>
        <v>5.819999999999999</v>
      </c>
      <c r="E13" s="11">
        <v>4.85</v>
      </c>
      <c r="F13" s="11">
        <v>1.2</v>
      </c>
      <c r="G13" s="11">
        <v>2.7</v>
      </c>
      <c r="H13" s="11">
        <v>1.19</v>
      </c>
      <c r="I13" s="11">
        <v>2.61</v>
      </c>
      <c r="K13" s="4"/>
      <c r="L13" s="4"/>
      <c r="M13" s="4"/>
      <c r="N13" s="4"/>
      <c r="O13" s="4"/>
      <c r="R13" s="11"/>
    </row>
    <row r="14" spans="1:18" ht="12.75">
      <c r="A14" t="s">
        <v>35</v>
      </c>
      <c r="B14" s="3"/>
      <c r="C14" s="11">
        <v>1</v>
      </c>
      <c r="D14" s="11">
        <f>E14*1.2</f>
        <v>2.076</v>
      </c>
      <c r="E14" s="11">
        <v>1.73</v>
      </c>
      <c r="F14" s="11">
        <v>0.8</v>
      </c>
      <c r="G14" s="11">
        <v>1.4</v>
      </c>
      <c r="H14" s="11">
        <v>3.53</v>
      </c>
      <c r="I14" s="11">
        <v>1.39</v>
      </c>
      <c r="K14" s="4"/>
      <c r="L14" s="4"/>
      <c r="M14" s="4"/>
      <c r="N14" s="4"/>
      <c r="O14" s="4"/>
      <c r="R14" s="11"/>
    </row>
    <row r="15" spans="1:20" ht="12.75">
      <c r="A15" t="s">
        <v>8</v>
      </c>
      <c r="B15" s="3">
        <v>0.02</v>
      </c>
      <c r="C15" s="11">
        <v>0.96</v>
      </c>
      <c r="D15" s="11">
        <f>E15*1.2</f>
        <v>0.6</v>
      </c>
      <c r="E15" s="11">
        <v>0.5</v>
      </c>
      <c r="F15" s="11">
        <v>0.5</v>
      </c>
      <c r="G15" s="11">
        <v>0.5</v>
      </c>
      <c r="H15" s="11">
        <v>0.38</v>
      </c>
      <c r="I15" s="11">
        <v>0.67</v>
      </c>
      <c r="J15" t="s">
        <v>6</v>
      </c>
      <c r="K15" s="4">
        <f>$B15*(MIN($C15:$I15)/C15)*100</f>
        <v>0.7916666666666667</v>
      </c>
      <c r="L15" s="4">
        <f>$B15*(MIN($C15:$I15)/D15)*100</f>
        <v>1.2666666666666668</v>
      </c>
      <c r="M15" s="4">
        <f>$B15*(MIN($C15:$I15)/F15)*100</f>
        <v>1.52</v>
      </c>
      <c r="N15" s="4">
        <f>$B15*(MIN($C15:$I15)/G15)*100</f>
        <v>1.52</v>
      </c>
      <c r="O15" s="4">
        <f>$B15*(MIN($C15:$I15)/H15)*100</f>
        <v>2</v>
      </c>
      <c r="P15" s="4">
        <f>$B15*(MIN($C15:$I15)/I15)*100</f>
        <v>1.1343283582089552</v>
      </c>
      <c r="R15" s="11"/>
      <c r="S15" s="3"/>
      <c r="T15" s="3"/>
    </row>
    <row r="16" spans="1:18" ht="12.75">
      <c r="A16" t="s">
        <v>9</v>
      </c>
      <c r="B16" s="3">
        <v>0.01</v>
      </c>
      <c r="C16" s="11">
        <v>1.44</v>
      </c>
      <c r="D16" s="11">
        <f>E16*1.2</f>
        <v>1.44</v>
      </c>
      <c r="E16" s="11">
        <v>1.2</v>
      </c>
      <c r="F16" s="11">
        <v>1</v>
      </c>
      <c r="G16" s="11">
        <v>0.8</v>
      </c>
      <c r="H16" s="11">
        <v>0.12</v>
      </c>
      <c r="I16" s="11">
        <v>1.18</v>
      </c>
      <c r="J16" t="s">
        <v>6</v>
      </c>
      <c r="K16" s="4">
        <f>$B16*(MIN($C16:$I16)/C16)*100</f>
        <v>0.08333333333333333</v>
      </c>
      <c r="L16" s="4">
        <f>$B16*(MIN($C16:$I16)/D16)*100</f>
        <v>0.08333333333333333</v>
      </c>
      <c r="M16" s="4">
        <f>$B16*(MIN($C16:$I16)/F16)*100</f>
        <v>0.12</v>
      </c>
      <c r="N16" s="4">
        <f>$B16*(MIN($C16:$I16)/G16)*100</f>
        <v>0.15</v>
      </c>
      <c r="O16" s="4">
        <f>$B16*(MIN($C16:$I16)/H16)*100</f>
        <v>1</v>
      </c>
      <c r="P16" s="4">
        <f>$B16*(MIN($C16:$I16)/I16)*100</f>
        <v>0.1016949152542373</v>
      </c>
      <c r="R16" s="11"/>
    </row>
    <row r="17" spans="1:18" ht="12.75">
      <c r="A17" t="s">
        <v>10</v>
      </c>
      <c r="B17" s="3">
        <v>0.02</v>
      </c>
      <c r="C17" s="11">
        <v>0.96</v>
      </c>
      <c r="D17" s="11">
        <f>E17*1.2</f>
        <v>0.72</v>
      </c>
      <c r="E17" s="11">
        <v>0.6</v>
      </c>
      <c r="F17" s="11">
        <v>0.8</v>
      </c>
      <c r="G17" s="11">
        <v>0.75</v>
      </c>
      <c r="H17" s="11">
        <v>0.6</v>
      </c>
      <c r="I17" s="12">
        <v>0.63</v>
      </c>
      <c r="J17" t="s">
        <v>6</v>
      </c>
      <c r="K17" s="4">
        <f>$B17*(MIN($C17:$I17)/C17)*100</f>
        <v>1.25</v>
      </c>
      <c r="L17" s="4">
        <f>$B17*(MIN($C17:$I17)/D17)*100</f>
        <v>1.6666666666666667</v>
      </c>
      <c r="M17" s="4">
        <f>$B17*(MIN($C17:$I17)/F17)*100</f>
        <v>1.4999999999999998</v>
      </c>
      <c r="N17" s="4">
        <f>$B17*(MIN($C17:$I17)/G17)*100</f>
        <v>1.6</v>
      </c>
      <c r="O17" s="4">
        <f>$B17*(MIN($C17:$I17)/H17)*100</f>
        <v>2</v>
      </c>
      <c r="P17" s="4">
        <f>$B17*(MIN($C17:$I17)/I17)*100</f>
        <v>1.9047619047619047</v>
      </c>
      <c r="R17" s="11"/>
    </row>
    <row r="18" spans="1:18" ht="12.75">
      <c r="A18" t="s">
        <v>11</v>
      </c>
      <c r="B18" s="3">
        <v>0.01</v>
      </c>
      <c r="C18" s="11">
        <v>0.96</v>
      </c>
      <c r="D18" s="11">
        <f>E18*1.2</f>
        <v>0.84</v>
      </c>
      <c r="E18" s="11">
        <v>0.7</v>
      </c>
      <c r="F18" s="11">
        <v>0.4</v>
      </c>
      <c r="G18" s="11">
        <v>0.75</v>
      </c>
      <c r="H18" s="11">
        <v>0.6</v>
      </c>
      <c r="I18" s="11">
        <v>0.52</v>
      </c>
      <c r="J18" t="s">
        <v>6</v>
      </c>
      <c r="K18" s="4">
        <f>$B18*(MIN($C18:$I18)/C18)*100</f>
        <v>0.4166666666666667</v>
      </c>
      <c r="L18" s="4">
        <f>$B18*(MIN($C18:$I18)/D18)*100</f>
        <v>0.4761904761904762</v>
      </c>
      <c r="M18" s="4">
        <f>$B18*(MIN($C18:$I18)/F18)*100</f>
        <v>1</v>
      </c>
      <c r="N18" s="4">
        <f>$B18*(MIN($C18:$I18)/G18)*100</f>
        <v>0.5333333333333333</v>
      </c>
      <c r="O18" s="4">
        <f>$B18*(MIN($C18:$I18)/H18)*100</f>
        <v>0.6666666666666667</v>
      </c>
      <c r="P18" s="4">
        <f>$B18*(MIN($C18:$I18)/I18)*100</f>
        <v>0.7692307692307693</v>
      </c>
      <c r="R18" s="11"/>
    </row>
    <row r="19" spans="1:18" ht="12.75">
      <c r="A19" t="s">
        <v>20</v>
      </c>
      <c r="B19" s="3">
        <v>0.02</v>
      </c>
      <c r="C19" s="11">
        <v>1.44</v>
      </c>
      <c r="D19" s="11">
        <f>E19*1.2</f>
        <v>2.22</v>
      </c>
      <c r="E19" s="11">
        <v>1.85</v>
      </c>
      <c r="F19" s="11">
        <v>1</v>
      </c>
      <c r="G19" s="11">
        <v>1.6</v>
      </c>
      <c r="H19" s="11">
        <v>0.6</v>
      </c>
      <c r="I19" s="12">
        <v>0.69</v>
      </c>
      <c r="J19" t="s">
        <v>6</v>
      </c>
      <c r="K19" s="4">
        <f>$B19*(MIN($C19:$I19)/C19)*100</f>
        <v>0.8333333333333334</v>
      </c>
      <c r="L19" s="4">
        <f>$B19*(MIN($C19:$I19)/D19)*100</f>
        <v>0.5405405405405405</v>
      </c>
      <c r="M19" s="4">
        <f>$B19*(MIN($C19:$I19)/F19)*100</f>
        <v>1.2</v>
      </c>
      <c r="N19" s="4">
        <f>$B19*(MIN($C19:$I19)/G19)*100</f>
        <v>0.7499999999999999</v>
      </c>
      <c r="O19" s="4">
        <f>$B19*(MIN($C19:$I19)/H19)*100</f>
        <v>2</v>
      </c>
      <c r="P19" s="4">
        <f>$B19*(MIN($C19:$I19)/I19)*100</f>
        <v>1.739130434782609</v>
      </c>
      <c r="R19" s="11"/>
    </row>
    <row r="20" spans="1:18" ht="12.75">
      <c r="A20" t="s">
        <v>12</v>
      </c>
      <c r="B20" s="3">
        <v>0.01</v>
      </c>
      <c r="C20" s="11">
        <v>1.44</v>
      </c>
      <c r="D20" s="11">
        <f>E20*1.2</f>
        <v>1.2</v>
      </c>
      <c r="E20" s="11">
        <v>1</v>
      </c>
      <c r="F20" s="11">
        <v>0.5</v>
      </c>
      <c r="G20" s="11">
        <v>0.9</v>
      </c>
      <c r="H20" s="11">
        <v>0.6</v>
      </c>
      <c r="I20" s="11">
        <v>0.58</v>
      </c>
      <c r="J20" t="s">
        <v>6</v>
      </c>
      <c r="K20" s="4">
        <f>$B20*(MIN($C20:$I20)/C20)*100</f>
        <v>0.3472222222222222</v>
      </c>
      <c r="L20" s="4">
        <f>$B20*(MIN($C20:$I20)/D20)*100</f>
        <v>0.4166666666666667</v>
      </c>
      <c r="M20" s="4">
        <f>$B20*(MIN($C20:$I20)/F20)*100</f>
        <v>1</v>
      </c>
      <c r="N20" s="4">
        <f>$B20*(MIN($C20:$I20)/G20)*100</f>
        <v>0.5555555555555556</v>
      </c>
      <c r="O20" s="4">
        <f>$B20*(MIN($C20:$I20)/H20)*100</f>
        <v>0.8333333333333334</v>
      </c>
      <c r="P20" s="4">
        <f>$B20*(MIN($C20:$I20)/I20)*100</f>
        <v>0.8620689655172415</v>
      </c>
      <c r="R20" s="11"/>
    </row>
    <row r="21" spans="2:16" ht="12.75">
      <c r="B21" s="3">
        <f>SUM(B4:B20)</f>
        <v>1.0000000000000002</v>
      </c>
      <c r="C21" s="11"/>
      <c r="D21" s="5"/>
      <c r="E21" s="5"/>
      <c r="F21" s="5"/>
      <c r="G21" s="5"/>
      <c r="H21" s="5"/>
      <c r="J21" s="1" t="s">
        <v>13</v>
      </c>
      <c r="K21" s="6">
        <f aca="true" t="shared" si="3" ref="K21:P21">SUM(K4:K20)</f>
        <v>63.510779283118794</v>
      </c>
      <c r="L21" s="6">
        <f t="shared" si="3"/>
        <v>51.70661487951033</v>
      </c>
      <c r="M21" s="6">
        <f t="shared" si="3"/>
        <v>82.24171330044962</v>
      </c>
      <c r="N21" s="6">
        <f t="shared" si="3"/>
        <v>70.59670650988174</v>
      </c>
      <c r="O21" s="6">
        <f t="shared" si="3"/>
        <v>79.40772252265859</v>
      </c>
      <c r="P21" s="6">
        <f t="shared" si="3"/>
        <v>91.28838161450112</v>
      </c>
    </row>
    <row r="22" spans="3:8" ht="12.75">
      <c r="C22" s="5"/>
      <c r="D22" s="5"/>
      <c r="E22" s="5"/>
      <c r="F22" s="5"/>
      <c r="G22" s="5"/>
      <c r="H22" s="5"/>
    </row>
    <row r="23" spans="3:8" ht="12.75">
      <c r="C23" s="5"/>
      <c r="D23" s="5"/>
      <c r="E23" s="5"/>
      <c r="F23" s="5"/>
      <c r="G23" s="5"/>
      <c r="H23" s="5"/>
    </row>
    <row r="24" spans="1:8" ht="12.75">
      <c r="A24" t="s">
        <v>27</v>
      </c>
      <c r="B24" s="1" t="s">
        <v>14</v>
      </c>
      <c r="C24" s="5"/>
      <c r="D24" s="5"/>
      <c r="E24" s="5"/>
      <c r="F24" s="5"/>
      <c r="G24" s="5"/>
      <c r="H24" s="5"/>
    </row>
    <row r="25" spans="2:12" ht="12.75">
      <c r="B25" t="s">
        <v>1</v>
      </c>
      <c r="C25" t="s">
        <v>2</v>
      </c>
      <c r="D25" t="s">
        <v>41</v>
      </c>
      <c r="E25" t="s">
        <v>29</v>
      </c>
      <c r="F25" t="s">
        <v>3</v>
      </c>
      <c r="G25" t="s">
        <v>4</v>
      </c>
      <c r="K25" t="s">
        <v>2</v>
      </c>
      <c r="L25" t="s">
        <v>29</v>
      </c>
    </row>
    <row r="26" spans="1:14" ht="12.75">
      <c r="A26" t="s">
        <v>25</v>
      </c>
      <c r="B26" s="3">
        <v>0.75</v>
      </c>
      <c r="C26" s="11">
        <v>5657</v>
      </c>
      <c r="D26" s="11">
        <f>E26*1.2</f>
        <v>5959.896</v>
      </c>
      <c r="E26" s="11">
        <v>4966.58</v>
      </c>
      <c r="F26" s="11">
        <v>3647.55</v>
      </c>
      <c r="G26" s="11">
        <v>4261.19</v>
      </c>
      <c r="J26" t="s">
        <v>6</v>
      </c>
      <c r="K26" s="4">
        <f>$B26*(MIN($C26:$D26)/C26)*100</f>
        <v>75</v>
      </c>
      <c r="L26" s="4">
        <f>$B26*(MIN($C26:$D26)/D26)*100</f>
        <v>71.18832274925603</v>
      </c>
      <c r="M26" s="4"/>
      <c r="N26" s="4"/>
    </row>
    <row r="27" spans="1:14" ht="12.75">
      <c r="A27" t="s">
        <v>21</v>
      </c>
      <c r="B27" s="3">
        <v>0.06</v>
      </c>
      <c r="C27" s="11">
        <f>SUM(C28:C30)/3</f>
        <v>1.28</v>
      </c>
      <c r="D27" s="11">
        <f>SUM(D28:D30)/3</f>
        <v>2.02</v>
      </c>
      <c r="E27" s="11"/>
      <c r="F27" s="11">
        <f>SUM(F28:F30)/3</f>
        <v>1.566666666666667</v>
      </c>
      <c r="G27" s="11">
        <f>SUM(G28:G30)/3</f>
        <v>1.8333333333333333</v>
      </c>
      <c r="J27" t="s">
        <v>6</v>
      </c>
      <c r="K27" s="4">
        <f>$B27*(MIN($C27:$D27)/C27)*100</f>
        <v>6</v>
      </c>
      <c r="L27" s="4">
        <f>$B27*(MIN($C27:$D27)/D27)*100</f>
        <v>3.801980198019802</v>
      </c>
      <c r="M27" s="4"/>
      <c r="N27" s="4"/>
    </row>
    <row r="28" spans="1:14" ht="12.75">
      <c r="A28" t="s">
        <v>36</v>
      </c>
      <c r="B28" s="3"/>
      <c r="C28" s="11">
        <v>1.5</v>
      </c>
      <c r="D28" s="11">
        <f>E28*1.2</f>
        <v>1.9799999999999998</v>
      </c>
      <c r="E28" s="11">
        <v>1.65</v>
      </c>
      <c r="F28" s="11">
        <v>2.1</v>
      </c>
      <c r="G28" s="11">
        <v>2.5</v>
      </c>
      <c r="K28" s="4"/>
      <c r="L28" s="4"/>
      <c r="M28" s="4"/>
      <c r="N28" s="4"/>
    </row>
    <row r="29" spans="1:14" ht="12.75">
      <c r="A29" t="s">
        <v>37</v>
      </c>
      <c r="B29" s="3"/>
      <c r="C29" s="11">
        <v>1.5</v>
      </c>
      <c r="D29" s="11">
        <f>E29*1.2</f>
        <v>3.24</v>
      </c>
      <c r="E29" s="11">
        <v>2.7</v>
      </c>
      <c r="F29" s="11">
        <v>2.2</v>
      </c>
      <c r="G29" s="11">
        <v>1.7</v>
      </c>
      <c r="K29" s="4"/>
      <c r="L29" s="4"/>
      <c r="M29" s="4"/>
      <c r="N29" s="4"/>
    </row>
    <row r="30" spans="1:14" ht="12.75">
      <c r="A30" t="s">
        <v>38</v>
      </c>
      <c r="B30" s="3"/>
      <c r="C30" s="11">
        <v>0.84</v>
      </c>
      <c r="D30" s="11">
        <f>E30*1.2</f>
        <v>0.84</v>
      </c>
      <c r="E30" s="11">
        <v>0.7</v>
      </c>
      <c r="F30" s="11">
        <v>0.4</v>
      </c>
      <c r="G30" s="11">
        <v>1.3</v>
      </c>
      <c r="K30" s="4"/>
      <c r="L30" s="4"/>
      <c r="M30" s="4"/>
      <c r="N30" s="4"/>
    </row>
    <row r="31" spans="1:14" ht="12.75">
      <c r="A31" t="s">
        <v>22</v>
      </c>
      <c r="B31" s="3">
        <v>0.02</v>
      </c>
      <c r="C31" s="11">
        <f>SUM(C32:C33)/2</f>
        <v>5.6</v>
      </c>
      <c r="D31" s="11">
        <f>SUM(D32:D33)/2</f>
        <v>26.388</v>
      </c>
      <c r="E31" s="11"/>
      <c r="F31" s="11">
        <f>SUM(F32:F33)/2</f>
        <v>3.85</v>
      </c>
      <c r="G31" s="11">
        <f>SUM(G32:G33)/2</f>
        <v>9</v>
      </c>
      <c r="J31" t="s">
        <v>6</v>
      </c>
      <c r="K31" s="4">
        <f>$B31*(MIN($C31:$D31)/C31)*100</f>
        <v>2</v>
      </c>
      <c r="L31" s="4">
        <f>$B31*(MIN($C31:$D31)/D31)*100</f>
        <v>0.42443534940124295</v>
      </c>
      <c r="M31" s="4"/>
      <c r="N31" s="4"/>
    </row>
    <row r="32" spans="1:14" ht="12.75">
      <c r="A32" t="s">
        <v>30</v>
      </c>
      <c r="B32" s="3"/>
      <c r="C32" s="11">
        <v>10</v>
      </c>
      <c r="D32" s="11">
        <f>E32*1.2</f>
        <v>46.056000000000004</v>
      </c>
      <c r="E32" s="11">
        <v>38.38</v>
      </c>
      <c r="F32" s="11">
        <v>6.2</v>
      </c>
      <c r="G32" s="11">
        <v>12</v>
      </c>
      <c r="K32" s="4"/>
      <c r="L32" s="4"/>
      <c r="M32" s="4"/>
      <c r="N32" s="4"/>
    </row>
    <row r="33" spans="1:14" ht="12.75">
      <c r="A33" t="s">
        <v>31</v>
      </c>
      <c r="B33" s="3"/>
      <c r="C33" s="11">
        <v>1.2</v>
      </c>
      <c r="D33" s="11">
        <f>E33*1.2</f>
        <v>6.72</v>
      </c>
      <c r="E33" s="11">
        <v>5.6</v>
      </c>
      <c r="F33" s="11">
        <v>1.5</v>
      </c>
      <c r="G33" s="11">
        <v>6</v>
      </c>
      <c r="K33" s="4"/>
      <c r="L33" s="4"/>
      <c r="M33" s="4"/>
      <c r="N33" s="4"/>
    </row>
    <row r="34" spans="1:14" ht="12.75">
      <c r="A34" t="s">
        <v>23</v>
      </c>
      <c r="B34" s="3">
        <v>0.06</v>
      </c>
      <c r="C34" s="11">
        <f>SUM(C35:C37)/3</f>
        <v>5.319999999999999</v>
      </c>
      <c r="D34" s="11">
        <f>SUM(D35:D37)/3</f>
        <v>3.7399999999999998</v>
      </c>
      <c r="E34" s="11"/>
      <c r="F34" s="11">
        <f>SUM(F35:F37)/3</f>
        <v>3.6999999999999997</v>
      </c>
      <c r="G34" s="11"/>
      <c r="J34" t="s">
        <v>6</v>
      </c>
      <c r="K34" s="4">
        <f>$B34*(MIN($C34:$D34)/C34)*100</f>
        <v>4.2180451127819545</v>
      </c>
      <c r="L34" s="4">
        <f>$B34*(MIN($C34:$D34)/D34)*100</f>
        <v>6</v>
      </c>
      <c r="M34" s="4"/>
      <c r="N34" s="4"/>
    </row>
    <row r="35" spans="1:14" ht="12.75">
      <c r="A35" t="s">
        <v>32</v>
      </c>
      <c r="B35" s="3"/>
      <c r="C35" s="11">
        <v>0.51</v>
      </c>
      <c r="D35" s="11">
        <f>E35*1.2</f>
        <v>1.44</v>
      </c>
      <c r="E35" s="11">
        <v>1.2</v>
      </c>
      <c r="F35" s="11">
        <v>1.2</v>
      </c>
      <c r="G35" s="11">
        <v>1.85</v>
      </c>
      <c r="K35" s="4"/>
      <c r="L35" s="4"/>
      <c r="M35" s="4"/>
      <c r="N35" s="4"/>
    </row>
    <row r="36" spans="1:14" ht="12.75">
      <c r="A36" t="s">
        <v>33</v>
      </c>
      <c r="B36" s="3"/>
      <c r="C36" s="11">
        <v>1.35</v>
      </c>
      <c r="D36" s="11">
        <f>E36*1.2</f>
        <v>1.9799999999999998</v>
      </c>
      <c r="E36" s="11">
        <v>1.65</v>
      </c>
      <c r="F36" s="11">
        <v>1.9</v>
      </c>
      <c r="G36" s="11">
        <v>1.65</v>
      </c>
      <c r="K36" s="4"/>
      <c r="L36" s="4"/>
      <c r="M36" s="4"/>
      <c r="N36" s="4"/>
    </row>
    <row r="37" spans="1:14" ht="12.75">
      <c r="A37" t="s">
        <v>39</v>
      </c>
      <c r="B37" s="3"/>
      <c r="C37" s="11">
        <v>14.1</v>
      </c>
      <c r="D37" s="11">
        <f>E37*1.2</f>
        <v>7.8</v>
      </c>
      <c r="E37" s="11">
        <v>6.5</v>
      </c>
      <c r="F37" s="11">
        <v>8</v>
      </c>
      <c r="G37" s="11" t="s">
        <v>40</v>
      </c>
      <c r="K37" s="4"/>
      <c r="L37" s="4"/>
      <c r="M37" s="4"/>
      <c r="N37" s="4"/>
    </row>
    <row r="38" spans="1:14" ht="12.75">
      <c r="A38" t="s">
        <v>24</v>
      </c>
      <c r="B38" s="3">
        <v>0.02</v>
      </c>
      <c r="C38" s="11">
        <f>SUM(C39:C40)/2</f>
        <v>4</v>
      </c>
      <c r="D38" s="11">
        <f>SUM(D39:D40)/2</f>
        <v>3.9479999999999995</v>
      </c>
      <c r="E38" s="11"/>
      <c r="F38" s="11">
        <f>SUM(F39:F40)/2</f>
        <v>1</v>
      </c>
      <c r="G38" s="11">
        <f>SUM(G39:G40)/2</f>
        <v>2.05</v>
      </c>
      <c r="J38" t="s">
        <v>6</v>
      </c>
      <c r="K38" s="4">
        <f>$B38*(MIN($C38:$D38)/C38)*100</f>
        <v>1.9739999999999998</v>
      </c>
      <c r="L38" s="4">
        <f>$B38*(MIN($C38:$D38)/D38)*100</f>
        <v>2</v>
      </c>
      <c r="M38" s="4"/>
      <c r="N38" s="4"/>
    </row>
    <row r="39" spans="1:14" ht="12.75">
      <c r="A39" t="s">
        <v>34</v>
      </c>
      <c r="B39" s="3"/>
      <c r="C39" s="11">
        <v>7</v>
      </c>
      <c r="D39" s="11">
        <f>E39*1.2</f>
        <v>5.819999999999999</v>
      </c>
      <c r="E39" s="11">
        <v>4.85</v>
      </c>
      <c r="F39" s="11">
        <v>1.2</v>
      </c>
      <c r="G39" s="11">
        <v>2.7</v>
      </c>
      <c r="K39" s="4"/>
      <c r="L39" s="4"/>
      <c r="M39" s="4"/>
      <c r="N39" s="4"/>
    </row>
    <row r="40" spans="1:14" ht="12.75">
      <c r="A40" t="s">
        <v>35</v>
      </c>
      <c r="B40" s="3"/>
      <c r="C40" s="11">
        <v>1</v>
      </c>
      <c r="D40" s="11">
        <f>E40*1.2</f>
        <v>2.076</v>
      </c>
      <c r="E40" s="11">
        <v>1.73</v>
      </c>
      <c r="F40" s="11">
        <v>0.8</v>
      </c>
      <c r="G40" s="11">
        <v>1.4</v>
      </c>
      <c r="K40" s="4"/>
      <c r="L40" s="4"/>
      <c r="M40" s="4"/>
      <c r="N40" s="4"/>
    </row>
    <row r="41" spans="1:14" ht="12.75">
      <c r="A41" t="s">
        <v>8</v>
      </c>
      <c r="B41" s="3">
        <v>0.02</v>
      </c>
      <c r="C41" s="11">
        <v>0.96</v>
      </c>
      <c r="D41" s="11">
        <f>E41*1.2</f>
        <v>0.78</v>
      </c>
      <c r="E41" s="11">
        <v>0.65</v>
      </c>
      <c r="F41" s="11">
        <v>0.5</v>
      </c>
      <c r="G41" s="11">
        <v>0.5</v>
      </c>
      <c r="J41" t="s">
        <v>6</v>
      </c>
      <c r="K41" s="4">
        <f aca="true" t="shared" si="4" ref="K41:K46">$B41*(MIN($C41:$D41)/C41)*100</f>
        <v>1.6250000000000004</v>
      </c>
      <c r="L41" s="4">
        <f aca="true" t="shared" si="5" ref="L41:L46">$B41*(MIN($C41:$D41)/D41)*100</f>
        <v>2</v>
      </c>
      <c r="M41" s="4"/>
      <c r="N41" s="4"/>
    </row>
    <row r="42" spans="1:14" ht="12.75">
      <c r="A42" t="s">
        <v>9</v>
      </c>
      <c r="B42" s="3">
        <v>0.01</v>
      </c>
      <c r="C42" s="11">
        <v>1.44</v>
      </c>
      <c r="D42" s="11">
        <f>E42*1.2</f>
        <v>1.44</v>
      </c>
      <c r="E42" s="11">
        <v>1.2</v>
      </c>
      <c r="F42" s="11">
        <v>1</v>
      </c>
      <c r="G42" s="11">
        <v>0.8</v>
      </c>
      <c r="J42" t="s">
        <v>6</v>
      </c>
      <c r="K42" s="4">
        <f t="shared" si="4"/>
        <v>1</v>
      </c>
      <c r="L42" s="4">
        <f t="shared" si="5"/>
        <v>1</v>
      </c>
      <c r="M42" s="4"/>
      <c r="N42" s="4"/>
    </row>
    <row r="43" spans="1:14" ht="12.75">
      <c r="A43" t="s">
        <v>10</v>
      </c>
      <c r="B43" s="3">
        <v>0.02</v>
      </c>
      <c r="C43" s="11">
        <v>0.96</v>
      </c>
      <c r="D43" s="11">
        <f>E43*1.2</f>
        <v>0.72</v>
      </c>
      <c r="E43" s="11">
        <v>0.6</v>
      </c>
      <c r="F43" s="11">
        <v>0.8</v>
      </c>
      <c r="G43" s="11">
        <v>0.75</v>
      </c>
      <c r="J43" t="s">
        <v>6</v>
      </c>
      <c r="K43" s="4">
        <f t="shared" si="4"/>
        <v>1.5</v>
      </c>
      <c r="L43" s="4">
        <f t="shared" si="5"/>
        <v>2</v>
      </c>
      <c r="M43" s="4"/>
      <c r="N43" s="4"/>
    </row>
    <row r="44" spans="1:14" ht="12.75">
      <c r="A44" t="s">
        <v>11</v>
      </c>
      <c r="B44" s="3">
        <v>0.01</v>
      </c>
      <c r="C44" s="11">
        <v>0.96</v>
      </c>
      <c r="D44" s="11">
        <f>E44*1.2</f>
        <v>0.84</v>
      </c>
      <c r="E44" s="11">
        <v>0.7</v>
      </c>
      <c r="F44" s="11">
        <v>0.4</v>
      </c>
      <c r="G44" s="11">
        <v>0.75</v>
      </c>
      <c r="J44" t="s">
        <v>6</v>
      </c>
      <c r="K44" s="4">
        <f t="shared" si="4"/>
        <v>0.8750000000000001</v>
      </c>
      <c r="L44" s="4">
        <f t="shared" si="5"/>
        <v>1</v>
      </c>
      <c r="M44" s="4"/>
      <c r="N44" s="4"/>
    </row>
    <row r="45" spans="1:14" ht="12.75">
      <c r="A45" t="s">
        <v>20</v>
      </c>
      <c r="B45" s="3">
        <v>0.02</v>
      </c>
      <c r="C45" s="11">
        <v>1.44</v>
      </c>
      <c r="D45" s="11">
        <f>E45*1.2</f>
        <v>2.22</v>
      </c>
      <c r="E45" s="11">
        <v>1.85</v>
      </c>
      <c r="F45" s="11">
        <v>1</v>
      </c>
      <c r="G45" s="11">
        <v>1.6</v>
      </c>
      <c r="J45" t="s">
        <v>6</v>
      </c>
      <c r="K45" s="4">
        <f t="shared" si="4"/>
        <v>2</v>
      </c>
      <c r="L45" s="4">
        <f t="shared" si="5"/>
        <v>1.2972972972972971</v>
      </c>
      <c r="M45" s="4"/>
      <c r="N45" s="4"/>
    </row>
    <row r="46" spans="1:14" ht="12.75">
      <c r="A46" t="s">
        <v>12</v>
      </c>
      <c r="B46" s="3">
        <v>0.01</v>
      </c>
      <c r="C46" s="11">
        <v>1.44</v>
      </c>
      <c r="D46" s="11">
        <f>E46*1.2</f>
        <v>1.2</v>
      </c>
      <c r="E46" s="11">
        <v>1</v>
      </c>
      <c r="F46" s="11">
        <v>0.5</v>
      </c>
      <c r="G46" s="11">
        <v>0.9</v>
      </c>
      <c r="J46" t="s">
        <v>6</v>
      </c>
      <c r="K46" s="4">
        <f t="shared" si="4"/>
        <v>0.8333333333333334</v>
      </c>
      <c r="L46" s="4">
        <f t="shared" si="5"/>
        <v>1</v>
      </c>
      <c r="M46" s="4"/>
      <c r="N46" s="4"/>
    </row>
    <row r="47" spans="2:14" ht="12.75">
      <c r="B47" s="3">
        <f>SUM(B26:B46)</f>
        <v>1.0000000000000002</v>
      </c>
      <c r="J47" s="1" t="s">
        <v>13</v>
      </c>
      <c r="K47" s="6">
        <f>SUM(K26:K46)</f>
        <v>97.02537844611528</v>
      </c>
      <c r="L47" s="6">
        <f>SUM(L26:L46)</f>
        <v>91.71203559397438</v>
      </c>
      <c r="M47" s="6"/>
      <c r="N47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30"/>
  <sheetViews>
    <sheetView zoomScalePageLayoutView="0" workbookViewId="0" topLeftCell="A1">
      <selection activeCell="A47" sqref="A47"/>
    </sheetView>
  </sheetViews>
  <sheetFormatPr defaultColWidth="11.57421875" defaultRowHeight="12.75"/>
  <sheetData>
    <row r="3" spans="1:12" ht="12.75">
      <c r="A3" t="s">
        <v>15</v>
      </c>
      <c r="B3" t="s">
        <v>1</v>
      </c>
      <c r="C3" t="s">
        <v>16</v>
      </c>
      <c r="D3" s="2" t="s">
        <v>17</v>
      </c>
      <c r="E3" t="s">
        <v>18</v>
      </c>
      <c r="F3" t="s">
        <v>19</v>
      </c>
      <c r="I3" t="s">
        <v>16</v>
      </c>
      <c r="J3" s="2" t="s">
        <v>17</v>
      </c>
      <c r="K3" t="s">
        <v>18</v>
      </c>
      <c r="L3" t="s">
        <v>19</v>
      </c>
    </row>
    <row r="4" spans="1:15" ht="12.75">
      <c r="A4">
        <v>1</v>
      </c>
      <c r="B4" s="3">
        <v>0.6</v>
      </c>
      <c r="C4" s="5">
        <f>Sheet1!C4*36</f>
        <v>167099.76</v>
      </c>
      <c r="D4" s="5">
        <f>Sheet1!D4*36</f>
        <v>186693.552</v>
      </c>
      <c r="E4" s="5">
        <f>Sheet1!F4*36</f>
        <v>127699.2</v>
      </c>
      <c r="F4" s="5">
        <f>Sheet1!G4*36</f>
        <v>134645.04</v>
      </c>
      <c r="I4" s="7">
        <f aca="true" t="shared" si="0" ref="I4:I16">$B4*(MIN($C4:$F4)/C4)*100</f>
        <v>45.85256136813122</v>
      </c>
      <c r="J4" s="7">
        <f aca="true" t="shared" si="1" ref="J4:J16">$B4*(MIN($C4:$F4)/D4)*100</f>
        <v>41.040260458486536</v>
      </c>
      <c r="K4" s="7">
        <f aca="true" t="shared" si="2" ref="K4:K16">$B4*(MIN($C4:$F4)/E4)*100</f>
        <v>60</v>
      </c>
      <c r="L4" s="7">
        <f aca="true" t="shared" si="3" ref="L4:L16">$B4*(MIN($C4:$F4)/F4)*100</f>
        <v>56.904821744640564</v>
      </c>
      <c r="N4" s="5">
        <f>D4*36</f>
        <v>6720967.8719999995</v>
      </c>
      <c r="O4" s="5">
        <f>F4*36</f>
        <v>4847221.44</v>
      </c>
    </row>
    <row r="5" spans="1:15" ht="12.75">
      <c r="A5">
        <v>2</v>
      </c>
      <c r="B5" s="3">
        <v>0.1</v>
      </c>
      <c r="C5" s="5">
        <f>Sheet1!C5*36</f>
        <v>16.2</v>
      </c>
      <c r="D5" s="5">
        <f>Sheet1!D5*36</f>
        <v>103.67999999999999</v>
      </c>
      <c r="E5" s="5">
        <f>Sheet1!F5*36</f>
        <v>14.4</v>
      </c>
      <c r="F5" s="5">
        <f>Sheet1!G5*36</f>
        <v>64.8</v>
      </c>
      <c r="I5" s="7">
        <f t="shared" si="0"/>
        <v>8.888888888888891</v>
      </c>
      <c r="J5" s="7">
        <f t="shared" si="1"/>
        <v>1.388888888888889</v>
      </c>
      <c r="K5" s="7">
        <f t="shared" si="2"/>
        <v>10</v>
      </c>
      <c r="L5" s="7">
        <f t="shared" si="3"/>
        <v>2.2222222222222228</v>
      </c>
      <c r="N5" s="5">
        <f>D5*36</f>
        <v>3732.4799999999996</v>
      </c>
      <c r="O5" s="5">
        <f>F5*36</f>
        <v>2332.7999999999997</v>
      </c>
    </row>
    <row r="6" spans="1:15" ht="12.75">
      <c r="A6">
        <v>3</v>
      </c>
      <c r="B6" s="3">
        <v>0.1</v>
      </c>
      <c r="C6" s="5">
        <f>Sheet1!C6*36</f>
        <v>201.6</v>
      </c>
      <c r="D6" s="5">
        <f>Sheet1!D6*36</f>
        <v>949.9680000000001</v>
      </c>
      <c r="E6" s="5">
        <f>Sheet1!F6*36</f>
        <v>135</v>
      </c>
      <c r="F6" s="5">
        <f>Sheet1!G6*36</f>
        <v>324</v>
      </c>
      <c r="I6" s="7">
        <f t="shared" si="0"/>
        <v>6.696428571428573</v>
      </c>
      <c r="J6" s="7">
        <f t="shared" si="1"/>
        <v>1.4211005002273762</v>
      </c>
      <c r="K6" s="7">
        <f t="shared" si="2"/>
        <v>10</v>
      </c>
      <c r="L6" s="7">
        <f t="shared" si="3"/>
        <v>4.166666666666667</v>
      </c>
      <c r="N6" s="5">
        <f>D6*36</f>
        <v>34198.848000000005</v>
      </c>
      <c r="O6" s="5">
        <f>F6*36</f>
        <v>11664</v>
      </c>
    </row>
    <row r="7" spans="1:15" ht="12.75">
      <c r="A7">
        <v>4</v>
      </c>
      <c r="B7" s="3">
        <v>0.1</v>
      </c>
      <c r="C7" s="5">
        <f>Sheet1!C9*36</f>
        <v>33.480000000000004</v>
      </c>
      <c r="D7" s="5">
        <f>Sheet1!D9*36</f>
        <v>61.56</v>
      </c>
      <c r="E7" s="5">
        <f>Sheet1!F9*36</f>
        <v>55.8</v>
      </c>
      <c r="F7" s="5">
        <f>Sheet1!G9*36</f>
        <v>63</v>
      </c>
      <c r="I7" s="7">
        <f t="shared" si="0"/>
        <v>10</v>
      </c>
      <c r="J7" s="7">
        <f t="shared" si="1"/>
        <v>5.43859649122807</v>
      </c>
      <c r="K7" s="7">
        <f t="shared" si="2"/>
        <v>6.000000000000001</v>
      </c>
      <c r="L7" s="7">
        <f t="shared" si="3"/>
        <v>5.314285714285715</v>
      </c>
      <c r="N7" s="5">
        <f>D7*36</f>
        <v>2216.16</v>
      </c>
      <c r="O7" s="5">
        <f>F7*36</f>
        <v>2268</v>
      </c>
    </row>
    <row r="8" spans="1:15" ht="12.75">
      <c r="A8">
        <v>5</v>
      </c>
      <c r="B8" s="3">
        <v>0.05</v>
      </c>
      <c r="C8" s="5">
        <f>Sheet1!C12*36</f>
        <v>144</v>
      </c>
      <c r="D8" s="5">
        <f>Sheet1!D12*36</f>
        <v>142.128</v>
      </c>
      <c r="E8" s="5">
        <f>Sheet1!F12*36</f>
        <v>36</v>
      </c>
      <c r="F8" s="5">
        <f>Sheet1!G12*36</f>
        <v>73.8</v>
      </c>
      <c r="I8" s="7">
        <f t="shared" si="0"/>
        <v>1.25</v>
      </c>
      <c r="J8" s="7">
        <f t="shared" si="1"/>
        <v>1.2664640324214793</v>
      </c>
      <c r="K8" s="7">
        <f t="shared" si="2"/>
        <v>5</v>
      </c>
      <c r="L8" s="7">
        <f t="shared" si="3"/>
        <v>2.439024390243903</v>
      </c>
      <c r="N8" s="5">
        <f>D8*36</f>
        <v>5116.607999999999</v>
      </c>
      <c r="O8" s="5">
        <f>F8*36</f>
        <v>2656.7999999999997</v>
      </c>
    </row>
    <row r="9" spans="1:16" ht="12.75">
      <c r="A9">
        <v>6</v>
      </c>
      <c r="B9" s="3">
        <v>0.01</v>
      </c>
      <c r="C9" s="5" t="e">
        <f>Sheet1!#REF!*36</f>
        <v>#REF!</v>
      </c>
      <c r="D9" s="5" t="e">
        <f>Sheet1!#REF!*36</f>
        <v>#REF!</v>
      </c>
      <c r="E9" s="5" t="e">
        <f>Sheet1!#REF!*36</f>
        <v>#REF!</v>
      </c>
      <c r="F9" s="5" t="e">
        <f>Sheet1!#REF!*36</f>
        <v>#REF!</v>
      </c>
      <c r="I9" s="7" t="e">
        <f t="shared" si="0"/>
        <v>#REF!</v>
      </c>
      <c r="J9" s="7" t="e">
        <f t="shared" si="1"/>
        <v>#REF!</v>
      </c>
      <c r="K9" s="7" t="e">
        <f t="shared" si="2"/>
        <v>#REF!</v>
      </c>
      <c r="L9" s="7" t="e">
        <f t="shared" si="3"/>
        <v>#REF!</v>
      </c>
      <c r="N9" s="8">
        <f>SUM(N4:N8)</f>
        <v>6766231.968</v>
      </c>
      <c r="O9" s="8">
        <f>SUM(O4:O8)</f>
        <v>4866143.04</v>
      </c>
      <c r="P9" s="5">
        <f>N9-O9</f>
        <v>1900088.9280000003</v>
      </c>
    </row>
    <row r="10" spans="1:12" ht="12.75">
      <c r="A10">
        <v>7</v>
      </c>
      <c r="B10" s="3">
        <v>0.01</v>
      </c>
      <c r="C10" s="5">
        <f>Sheet1!C15*36</f>
        <v>34.56</v>
      </c>
      <c r="D10" s="5">
        <f>Sheet1!D15*36</f>
        <v>21.599999999999998</v>
      </c>
      <c r="E10" s="5">
        <f>Sheet1!F15*36</f>
        <v>18</v>
      </c>
      <c r="F10" s="5">
        <f>Sheet1!G15*36</f>
        <v>18</v>
      </c>
      <c r="I10" s="7">
        <f t="shared" si="0"/>
        <v>0.5208333333333333</v>
      </c>
      <c r="J10" s="7">
        <f t="shared" si="1"/>
        <v>0.8333333333333334</v>
      </c>
      <c r="K10" s="7">
        <f t="shared" si="2"/>
        <v>1</v>
      </c>
      <c r="L10" s="7">
        <f t="shared" si="3"/>
        <v>1</v>
      </c>
    </row>
    <row r="11" spans="1:12" ht="12.75">
      <c r="A11">
        <v>8</v>
      </c>
      <c r="B11" s="3">
        <v>0.005</v>
      </c>
      <c r="C11" s="5">
        <f>Sheet1!C16*36</f>
        <v>51.839999999999996</v>
      </c>
      <c r="D11" s="5">
        <f>Sheet1!D16*36</f>
        <v>51.839999999999996</v>
      </c>
      <c r="E11" s="5">
        <f>Sheet1!F16*36</f>
        <v>36</v>
      </c>
      <c r="F11" s="5">
        <f>Sheet1!G16*36</f>
        <v>28.8</v>
      </c>
      <c r="I11" s="7">
        <f t="shared" si="0"/>
        <v>0.2777777777777778</v>
      </c>
      <c r="J11" s="7">
        <f t="shared" si="1"/>
        <v>0.2777777777777778</v>
      </c>
      <c r="K11" s="7">
        <f t="shared" si="2"/>
        <v>0.4</v>
      </c>
      <c r="L11" s="7">
        <f t="shared" si="3"/>
        <v>0.5</v>
      </c>
    </row>
    <row r="12" spans="1:12" ht="12.75">
      <c r="A12">
        <v>9</v>
      </c>
      <c r="B12" s="3">
        <v>0.005</v>
      </c>
      <c r="C12" s="5">
        <f>Sheet1!C17*36</f>
        <v>34.56</v>
      </c>
      <c r="D12" s="5">
        <f>Sheet1!D17*36</f>
        <v>25.919999999999998</v>
      </c>
      <c r="E12" s="5">
        <f>Sheet1!F17*36</f>
        <v>28.8</v>
      </c>
      <c r="F12" s="5">
        <f>Sheet1!G17*36</f>
        <v>27</v>
      </c>
      <c r="I12" s="7">
        <f t="shared" si="0"/>
        <v>0.37499999999999994</v>
      </c>
      <c r="J12" s="7">
        <f t="shared" si="1"/>
        <v>0.5</v>
      </c>
      <c r="K12" s="7">
        <f t="shared" si="2"/>
        <v>0.44999999999999996</v>
      </c>
      <c r="L12" s="7">
        <f t="shared" si="3"/>
        <v>0.48</v>
      </c>
    </row>
    <row r="13" spans="1:12" ht="12.75">
      <c r="A13">
        <v>10</v>
      </c>
      <c r="B13" s="3">
        <v>0.005</v>
      </c>
      <c r="C13" s="5">
        <f>Sheet1!C18*36</f>
        <v>34.56</v>
      </c>
      <c r="D13" s="5">
        <f>Sheet1!D18*36</f>
        <v>30.24</v>
      </c>
      <c r="E13" s="5">
        <f>Sheet1!F18*36</f>
        <v>14.4</v>
      </c>
      <c r="F13" s="5">
        <f>Sheet1!G18*36</f>
        <v>27</v>
      </c>
      <c r="I13" s="7">
        <f t="shared" si="0"/>
        <v>0.20833333333333334</v>
      </c>
      <c r="J13" s="7">
        <f t="shared" si="1"/>
        <v>0.2380952380952381</v>
      </c>
      <c r="K13" s="7">
        <f t="shared" si="2"/>
        <v>0.5</v>
      </c>
      <c r="L13" s="7">
        <f t="shared" si="3"/>
        <v>0.26666666666666666</v>
      </c>
    </row>
    <row r="14" spans="1:12" ht="12.75">
      <c r="A14">
        <v>11</v>
      </c>
      <c r="B14" s="3">
        <v>0.005</v>
      </c>
      <c r="C14" s="5">
        <f>Sheet1!C19*36</f>
        <v>51.839999999999996</v>
      </c>
      <c r="D14" s="5">
        <f>Sheet1!D19*36</f>
        <v>79.92</v>
      </c>
      <c r="E14" s="5">
        <f>Sheet1!F19*36</f>
        <v>36</v>
      </c>
      <c r="F14" s="5">
        <f>Sheet1!G19*36</f>
        <v>57.6</v>
      </c>
      <c r="I14" s="7">
        <f t="shared" si="0"/>
        <v>0.34722222222222227</v>
      </c>
      <c r="J14" s="7">
        <f t="shared" si="1"/>
        <v>0.22522522522522523</v>
      </c>
      <c r="K14" s="7">
        <f t="shared" si="2"/>
        <v>0.5</v>
      </c>
      <c r="L14" s="7">
        <f t="shared" si="3"/>
        <v>0.3125</v>
      </c>
    </row>
    <row r="15" spans="1:12" ht="12.75">
      <c r="A15">
        <v>12</v>
      </c>
      <c r="B15" s="3">
        <v>0.005</v>
      </c>
      <c r="C15" s="5">
        <f>Sheet1!C20*36</f>
        <v>51.839999999999996</v>
      </c>
      <c r="D15" s="5">
        <f>Sheet1!D20*36</f>
        <v>43.199999999999996</v>
      </c>
      <c r="E15" s="5">
        <f>Sheet1!F20*36</f>
        <v>18</v>
      </c>
      <c r="F15" s="5">
        <f>Sheet1!G20*36</f>
        <v>32.4</v>
      </c>
      <c r="I15" s="7">
        <f t="shared" si="0"/>
        <v>0.17361111111111113</v>
      </c>
      <c r="J15" s="7">
        <f t="shared" si="1"/>
        <v>0.20833333333333334</v>
      </c>
      <c r="K15" s="7">
        <f t="shared" si="2"/>
        <v>0.5</v>
      </c>
      <c r="L15" s="7">
        <f t="shared" si="3"/>
        <v>0.2777777777777778</v>
      </c>
    </row>
    <row r="16" spans="1:12" ht="12.75">
      <c r="A16">
        <v>13</v>
      </c>
      <c r="B16" s="3">
        <v>0.005</v>
      </c>
      <c r="C16" s="5" t="e">
        <f>Sheet1!#REF!*36</f>
        <v>#REF!</v>
      </c>
      <c r="D16" s="5" t="e">
        <f>Sheet1!#REF!*36</f>
        <v>#REF!</v>
      </c>
      <c r="E16" s="5" t="e">
        <f>Sheet1!#REF!*36</f>
        <v>#REF!</v>
      </c>
      <c r="F16" s="5" t="e">
        <f>Sheet1!#REF!*36</f>
        <v>#REF!</v>
      </c>
      <c r="I16" s="7" t="e">
        <f t="shared" si="0"/>
        <v>#REF!</v>
      </c>
      <c r="J16" s="7" t="e">
        <f t="shared" si="1"/>
        <v>#REF!</v>
      </c>
      <c r="K16" s="7" t="e">
        <f t="shared" si="2"/>
        <v>#REF!</v>
      </c>
      <c r="L16" s="7" t="e">
        <f t="shared" si="3"/>
        <v>#REF!</v>
      </c>
    </row>
    <row r="17" spans="3:12" ht="12.75">
      <c r="C17" s="5">
        <f aca="true" t="shared" si="4" ref="C17:C29">C4*B4</f>
        <v>100259.856</v>
      </c>
      <c r="D17" s="5">
        <f aca="true" t="shared" si="5" ref="D17:D29">D4*B4</f>
        <v>112016.13119999999</v>
      </c>
      <c r="E17" s="5">
        <f aca="true" t="shared" si="6" ref="E17:E29">B4*E4</f>
        <v>76619.51999999999</v>
      </c>
      <c r="F17" s="5">
        <f aca="true" t="shared" si="7" ref="F17:F29">B4*F4</f>
        <v>80787.024</v>
      </c>
      <c r="I17" s="6" t="e">
        <f>SUM(I4:I16)</f>
        <v>#REF!</v>
      </c>
      <c r="J17" s="9" t="e">
        <f>SUM(J4:J16)</f>
        <v>#REF!</v>
      </c>
      <c r="K17" s="6" t="e">
        <f>SUM(K4:K16)</f>
        <v>#REF!</v>
      </c>
      <c r="L17" s="6" t="e">
        <f>SUM(L4:L16)</f>
        <v>#REF!</v>
      </c>
    </row>
    <row r="18" spans="3:6" ht="12.75">
      <c r="C18" s="5">
        <f t="shared" si="4"/>
        <v>1.62</v>
      </c>
      <c r="D18" s="5">
        <f t="shared" si="5"/>
        <v>10.368</v>
      </c>
      <c r="E18" s="5">
        <f t="shared" si="6"/>
        <v>1.4400000000000002</v>
      </c>
      <c r="F18" s="5">
        <f t="shared" si="7"/>
        <v>6.48</v>
      </c>
    </row>
    <row r="19" spans="3:6" ht="12.75">
      <c r="C19" s="5">
        <f t="shared" si="4"/>
        <v>20.16</v>
      </c>
      <c r="D19" s="5">
        <f t="shared" si="5"/>
        <v>94.99680000000001</v>
      </c>
      <c r="E19" s="5">
        <f t="shared" si="6"/>
        <v>13.5</v>
      </c>
      <c r="F19" s="5">
        <f t="shared" si="7"/>
        <v>32.4</v>
      </c>
    </row>
    <row r="20" spans="3:6" ht="12.75">
      <c r="C20" s="5">
        <f t="shared" si="4"/>
        <v>3.3480000000000008</v>
      </c>
      <c r="D20" s="5">
        <f t="shared" si="5"/>
        <v>6.156000000000001</v>
      </c>
      <c r="E20" s="5">
        <f t="shared" si="6"/>
        <v>5.58</v>
      </c>
      <c r="F20" s="5">
        <f t="shared" si="7"/>
        <v>6.300000000000001</v>
      </c>
    </row>
    <row r="21" spans="3:6" ht="12.75">
      <c r="C21" s="5">
        <f t="shared" si="4"/>
        <v>7.2</v>
      </c>
      <c r="D21" s="5">
        <f t="shared" si="5"/>
        <v>7.1064</v>
      </c>
      <c r="E21" s="5">
        <f t="shared" si="6"/>
        <v>1.8</v>
      </c>
      <c r="F21" s="5">
        <f t="shared" si="7"/>
        <v>3.69</v>
      </c>
    </row>
    <row r="22" spans="3:6" ht="12.75">
      <c r="C22" s="5" t="e">
        <f t="shared" si="4"/>
        <v>#REF!</v>
      </c>
      <c r="D22" s="5" t="e">
        <f t="shared" si="5"/>
        <v>#REF!</v>
      </c>
      <c r="E22" s="5" t="e">
        <f t="shared" si="6"/>
        <v>#REF!</v>
      </c>
      <c r="F22" s="5" t="e">
        <f t="shared" si="7"/>
        <v>#REF!</v>
      </c>
    </row>
    <row r="23" spans="3:6" ht="12.75">
      <c r="C23" s="5">
        <f t="shared" si="4"/>
        <v>0.3456</v>
      </c>
      <c r="D23" s="5">
        <f t="shared" si="5"/>
        <v>0.21599999999999997</v>
      </c>
      <c r="E23" s="5">
        <f t="shared" si="6"/>
        <v>0.18</v>
      </c>
      <c r="F23" s="5">
        <f t="shared" si="7"/>
        <v>0.18</v>
      </c>
    </row>
    <row r="24" spans="3:6" ht="12.75">
      <c r="C24" s="5">
        <f t="shared" si="4"/>
        <v>0.2592</v>
      </c>
      <c r="D24" s="5">
        <f t="shared" si="5"/>
        <v>0.2592</v>
      </c>
      <c r="E24" s="5">
        <f t="shared" si="6"/>
        <v>0.18</v>
      </c>
      <c r="F24" s="5">
        <f t="shared" si="7"/>
        <v>0.14400000000000002</v>
      </c>
    </row>
    <row r="25" spans="3:6" ht="12.75">
      <c r="C25" s="5">
        <f t="shared" si="4"/>
        <v>0.1728</v>
      </c>
      <c r="D25" s="5">
        <f t="shared" si="5"/>
        <v>0.1296</v>
      </c>
      <c r="E25" s="5">
        <f t="shared" si="6"/>
        <v>0.14400000000000002</v>
      </c>
      <c r="F25" s="5">
        <f t="shared" si="7"/>
        <v>0.135</v>
      </c>
    </row>
    <row r="26" spans="3:6" ht="12.75">
      <c r="C26" s="5">
        <f t="shared" si="4"/>
        <v>0.1728</v>
      </c>
      <c r="D26" s="5">
        <f t="shared" si="5"/>
        <v>0.1512</v>
      </c>
      <c r="E26" s="5">
        <f t="shared" si="6"/>
        <v>0.07200000000000001</v>
      </c>
      <c r="F26" s="5">
        <f t="shared" si="7"/>
        <v>0.135</v>
      </c>
    </row>
    <row r="27" spans="3:6" ht="12.75">
      <c r="C27" s="5">
        <f t="shared" si="4"/>
        <v>0.2592</v>
      </c>
      <c r="D27" s="5">
        <f t="shared" si="5"/>
        <v>0.3996</v>
      </c>
      <c r="E27" s="5">
        <f t="shared" si="6"/>
        <v>0.18</v>
      </c>
      <c r="F27" s="5">
        <f t="shared" si="7"/>
        <v>0.28800000000000003</v>
      </c>
    </row>
    <row r="28" spans="3:6" ht="12.75">
      <c r="C28" s="5">
        <f t="shared" si="4"/>
        <v>0.2592</v>
      </c>
      <c r="D28" s="5">
        <f t="shared" si="5"/>
        <v>0.21599999999999997</v>
      </c>
      <c r="E28" s="5">
        <f t="shared" si="6"/>
        <v>0.09</v>
      </c>
      <c r="F28" s="5">
        <f t="shared" si="7"/>
        <v>0.162</v>
      </c>
    </row>
    <row r="29" spans="3:6" ht="12.75">
      <c r="C29" s="5" t="e">
        <f t="shared" si="4"/>
        <v>#REF!</v>
      </c>
      <c r="D29" s="5" t="e">
        <f t="shared" si="5"/>
        <v>#REF!</v>
      </c>
      <c r="E29" s="5" t="e">
        <f t="shared" si="6"/>
        <v>#REF!</v>
      </c>
      <c r="F29" s="5" t="e">
        <f t="shared" si="7"/>
        <v>#REF!</v>
      </c>
    </row>
    <row r="30" spans="3:6" ht="12.75">
      <c r="C30" s="1" t="e">
        <f>SUM(C17:C29)</f>
        <v>#REF!</v>
      </c>
      <c r="D30" s="1" t="e">
        <f>SUM(D17:D29)</f>
        <v>#REF!</v>
      </c>
      <c r="E30" s="1" t="e">
        <f>SUM(E17:E29)</f>
        <v>#REF!</v>
      </c>
      <c r="F30" s="10" t="e">
        <f>SUM(F17:F29)</f>
        <v>#REF!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Lääne</cp:lastModifiedBy>
  <dcterms:created xsi:type="dcterms:W3CDTF">2014-12-01T14:05:27Z</dcterms:created>
  <dcterms:modified xsi:type="dcterms:W3CDTF">2014-12-05T12:38:39Z</dcterms:modified>
  <cp:category/>
  <cp:version/>
  <cp:contentType/>
  <cp:contentStatus/>
</cp:coreProperties>
</file>