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vest II le" sheetId="1" r:id="rId1"/>
  </sheets>
  <definedNames/>
  <calcPr fullCalcOnLoad="1"/>
</workbook>
</file>

<file path=xl/sharedStrings.xml><?xml version="1.0" encoding="utf-8"?>
<sst xmlns="http://schemas.openxmlformats.org/spreadsheetml/2006/main" count="214" uniqueCount="164">
  <si>
    <t>tuh kr</t>
  </si>
  <si>
    <t>Kululiik</t>
  </si>
  <si>
    <t>1. Investeeringud</t>
  </si>
  <si>
    <t xml:space="preserve">   Üldised valitsussektori teenused</t>
  </si>
  <si>
    <t xml:space="preserve">   Majandus</t>
  </si>
  <si>
    <t xml:space="preserve">   Keskkonnakaitse</t>
  </si>
  <si>
    <t xml:space="preserve">   Elamu-ja kommunaalmajandus</t>
  </si>
  <si>
    <t xml:space="preserve">   Vabaaeg ja kultuur </t>
  </si>
  <si>
    <t xml:space="preserve">   Haridus</t>
  </si>
  <si>
    <t xml:space="preserve">   Sotsiaalne kaitse </t>
  </si>
  <si>
    <t>Üldised valitsussektori teenused</t>
  </si>
  <si>
    <t>FINANTSEERIMISTEHINGUD</t>
  </si>
  <si>
    <t>KOKKU</t>
  </si>
  <si>
    <t>HARIDUSOSAKOND</t>
  </si>
  <si>
    <t>Haridus</t>
  </si>
  <si>
    <t>Ida tn (Põhja pst) uue lasteaia ehitus</t>
  </si>
  <si>
    <t>Sõpruse pst 12 Lasteaed Pääsupesa akende vahetuse lõpetamine</t>
  </si>
  <si>
    <t>Aleksandri 10 Lasteaed Sass välistrepi ehitus ja välisukse paigaldus</t>
  </si>
  <si>
    <t>Aleksandri 10 Lasteaed Sass avariilise katusekatte vahetus</t>
  </si>
  <si>
    <t>Puusepa 10 Maarjamõisa Lasteaia sõimerühmakompleksi rekonstrueerimine ja akende vahetus</t>
  </si>
  <si>
    <t>Vanemuise 28 Midrimaa Lasteaia niiskustõkked ja ventilatsioon</t>
  </si>
  <si>
    <t>Kaunase pst 69 Lasteaed Kelluke rühmaruumi remont</t>
  </si>
  <si>
    <t>Kroonuaia 7 Kesklinna Kooli juurdeehitus</t>
  </si>
  <si>
    <t xml:space="preserve">Veeriku 41 Veeriku Kooli tualetid </t>
  </si>
  <si>
    <t>Veeriku 41 Veeriku Kooli akende vahetuse lõpetamine</t>
  </si>
  <si>
    <t>Tähe tn 103 Forseliuse Gümnaasiumi meediaklassi ning arstikabineti ehitus</t>
  </si>
  <si>
    <t>Kaunase pst 71 Kivilinna Gümnaasiumi mööbli ost</t>
  </si>
  <si>
    <t>Tõnissoni tn 3 M.Härma Gümnaasiumi fassaadi renoveerimine 
ja treppide restaureerimine</t>
  </si>
  <si>
    <t>Tamme pst 24a Tamme Gümnaasiumi jõusaali ja tualettruumide remont</t>
  </si>
  <si>
    <t>Anne 65 Descartes'i Lütseumi akende vahetuse lõpetamine</t>
  </si>
  <si>
    <t>Munga 12 H. Treffneri Gümnaasiumi tulekahjusignalisatsiooni
andurite vahetus</t>
  </si>
  <si>
    <t>Anne tn 63 Kommertsgümnaasiumi akende vahetus</t>
  </si>
  <si>
    <t>Maarja Kooli (Tugikodu) inventar</t>
  </si>
  <si>
    <t>projekteerimised</t>
  </si>
  <si>
    <t>Ettekirjutised (M. Reiniku Gümn ventilatsioonitööd)</t>
  </si>
  <si>
    <t xml:space="preserve">avariiremonttööd </t>
  </si>
  <si>
    <t>KULTUURIOSAKOND</t>
  </si>
  <si>
    <t xml:space="preserve">Vabaaeg ja kultuur </t>
  </si>
  <si>
    <t xml:space="preserve">Kaunase pst 23  II Muusikakooli </t>
  </si>
  <si>
    <t xml:space="preserve">   akende vahetus</t>
  </si>
  <si>
    <t xml:space="preserve">   keskküttesüsteemi uuendamine ja tulekahjusignalisatsiooni ja
   ventilatsiooni paigaldus</t>
  </si>
  <si>
    <t>Esinemis- ja rahvariiete soetus linna esinduskollektiividele</t>
  </si>
  <si>
    <t>SOTSIAALABI OSAKOND</t>
  </si>
  <si>
    <t>Sotsiaalne kaitse</t>
  </si>
  <si>
    <t>Nõlvaku 12 Vaimse Tervise Hooldekeskuse inventari soetus</t>
  </si>
  <si>
    <t xml:space="preserve">2 trepitõstuki soetus invataksoteenuse osutajale rentimiseks </t>
  </si>
  <si>
    <t>Liiva tn 32 Tartu Hooldekodu gaasikatla ja trepitõstuki soetus</t>
  </si>
  <si>
    <t>Liiva tn 32 Tartu Hooldekodu üleminek tsentraalküttele ja 
trepitõstuki soetus</t>
  </si>
  <si>
    <t>LINNAMAJANDUSE OSAKOND</t>
  </si>
  <si>
    <t>Majandus</t>
  </si>
  <si>
    <t xml:space="preserve">    Tänavad, sillad</t>
  </si>
  <si>
    <t>Kruusakattega tänavate asfalteerimine</t>
  </si>
  <si>
    <t>Tänavate rekonstrueerimine</t>
  </si>
  <si>
    <t>L.Puusepa ja N.Lunini ühendustänav</t>
  </si>
  <si>
    <t>Anne tn (Sõpruse pst-Lõhmuse )</t>
  </si>
  <si>
    <t>Vanemuise 46 parkla</t>
  </si>
  <si>
    <t xml:space="preserve">Rüütli </t>
  </si>
  <si>
    <t>Sillad</t>
  </si>
  <si>
    <t>Sõpruse silla autopiirete vahetus</t>
  </si>
  <si>
    <t>Ristmikud</t>
  </si>
  <si>
    <t>Ilmatsalu  -Vitamiini  - Puusepa  - Näituse  -Lunini tn</t>
  </si>
  <si>
    <t>Sõpruse ringristmiku läbilaskevõime suurendamise projekteerimine</t>
  </si>
  <si>
    <t>Projekteerimised</t>
  </si>
  <si>
    <t>Ülekatted</t>
  </si>
  <si>
    <t>Kalevi tn (Riia-Aida)</t>
  </si>
  <si>
    <t>Sademevee liitumistasu</t>
  </si>
  <si>
    <t>Ilmatsalu sademeveetorustik</t>
  </si>
  <si>
    <t>AS Tartu Veevärk 50+50 projekt (Leevikese tn)</t>
  </si>
  <si>
    <t xml:space="preserve">   Transpordikorraldus</t>
  </si>
  <si>
    <t>Keskkonnakaitse</t>
  </si>
  <si>
    <t xml:space="preserve">   Haljastus</t>
  </si>
  <si>
    <t>Toomemägi</t>
  </si>
  <si>
    <t>Riia tn 12 hoone  esine väljak</t>
  </si>
  <si>
    <t>Elamu-ja kommunaalmajandus</t>
  </si>
  <si>
    <t xml:space="preserve">   Tänavavalgustus</t>
  </si>
  <si>
    <t>Õhuliinide rekonstrueerimine koos ASiga Eesti Energia</t>
  </si>
  <si>
    <t xml:space="preserve">   Muud kulud</t>
  </si>
  <si>
    <t xml:space="preserve">Roosi tn  91 Loomade varjupaik </t>
  </si>
  <si>
    <t>Emajõe kaldakindlustus</t>
  </si>
  <si>
    <t>LINNAVARADE OSAKOND</t>
  </si>
  <si>
    <t>Üldised valitsusektori teenused</t>
  </si>
  <si>
    <t>Haldushoonete renoveerimine</t>
  </si>
  <si>
    <t>Amortiseerunud hoonete lammutamine</t>
  </si>
  <si>
    <t>Vabaduse pst 2 hoone fassaad</t>
  </si>
  <si>
    <t>OÜ Anne Saun projekt</t>
  </si>
  <si>
    <t>Jaani 7 Uppsala Maja küttesüsteemi uuendamiseks</t>
  </si>
  <si>
    <t>Lutsu tn 2 hoone projekt</t>
  </si>
  <si>
    <t>Pepleri tn 27 hoone fassaaad ja akende väljavahetamine</t>
  </si>
  <si>
    <t>Pepleri 4 hoone I korruse akende väljavahetamine</t>
  </si>
  <si>
    <t>Linna elamute remont</t>
  </si>
  <si>
    <t>Vabaaeg ja kultuur</t>
  </si>
  <si>
    <t xml:space="preserve">Ravila tn  80 Visahalli renoveerimise projekt </t>
  </si>
  <si>
    <t>Staadioni tn  52 Vaimse Tervise Hooldekeskuse renoveerimine</t>
  </si>
  <si>
    <t xml:space="preserve">Puiestee tn  114A sotsiaalmaja keskkütte ehitus </t>
  </si>
  <si>
    <t>Jaamamõisa tn 38 Töötute Rehabilitatsioonikeskuse projekt</t>
  </si>
  <si>
    <t>ARHITEKTUURI JA EHITUSE OSAKOND</t>
  </si>
  <si>
    <t>Omaosalus projektis "Maa-aluse käigu kasutuselevõtmise 
uuringud Tartu Toomemäel"-</t>
  </si>
  <si>
    <t>ETTEVÕTLUSE OSAKOND</t>
  </si>
  <si>
    <t>INVESTEERINGUD KOKKU</t>
  </si>
  <si>
    <t>Puiestee 62 Kroonuaia Kooli akende ja katuse vahetus, trepikodade remont</t>
  </si>
  <si>
    <t xml:space="preserve">Vaksali 7 ruumide remont </t>
  </si>
  <si>
    <t>Toetus uute busside soetuseks</t>
  </si>
  <si>
    <t>Finant-
seerimis-
eelarve</t>
  </si>
  <si>
    <t>2006. aasta eelarve muutmise investeeringud ja finantseerimistehingud
valdkondade  lõikes</t>
  </si>
  <si>
    <t>Investeeringud  kasutajate ja objektide lõikes</t>
  </si>
  <si>
    <t>Lisa 4
jrk nr</t>
  </si>
  <si>
    <t>3.2</t>
  </si>
  <si>
    <t>3.2.1</t>
  </si>
  <si>
    <t>3.2.1.1</t>
  </si>
  <si>
    <t>3.2.1.2</t>
  </si>
  <si>
    <t>3.2.1.3</t>
  </si>
  <si>
    <t>3.2.1.4</t>
  </si>
  <si>
    <t>3.2.1.5</t>
  </si>
  <si>
    <t>3.3</t>
  </si>
  <si>
    <t>3.3.1</t>
  </si>
  <si>
    <t>3.3.1.2</t>
  </si>
  <si>
    <t>3.3.1.9</t>
  </si>
  <si>
    <t>3.5</t>
  </si>
  <si>
    <t>3.5.1</t>
  </si>
  <si>
    <t>3.5.1.1</t>
  </si>
  <si>
    <t>3.5.1.2</t>
  </si>
  <si>
    <t>3.5.1.5</t>
  </si>
  <si>
    <t>3.6</t>
  </si>
  <si>
    <t>3.6.2</t>
  </si>
  <si>
    <t>3.6.2.1</t>
  </si>
  <si>
    <t>3.6.2.3</t>
  </si>
  <si>
    <t>3.6.3</t>
  </si>
  <si>
    <t>3.6.3.1</t>
  </si>
  <si>
    <t>3.6.4</t>
  </si>
  <si>
    <t>3.6.4.1</t>
  </si>
  <si>
    <t>3.6.4.2</t>
  </si>
  <si>
    <t>3.7</t>
  </si>
  <si>
    <t>3.7.1</t>
  </si>
  <si>
    <t>3.7.1.1</t>
  </si>
  <si>
    <t>3.7.2</t>
  </si>
  <si>
    <t>3.7.2.1</t>
  </si>
  <si>
    <t>3.7.3</t>
  </si>
  <si>
    <t>3.7.3.1</t>
  </si>
  <si>
    <t>3.7.4</t>
  </si>
  <si>
    <t>3.7.4.1</t>
  </si>
  <si>
    <t>3.7.5</t>
  </si>
  <si>
    <t>3.7.5.1</t>
  </si>
  <si>
    <t>3.7.5.2</t>
  </si>
  <si>
    <t>3.8</t>
  </si>
  <si>
    <t>3.10</t>
  </si>
  <si>
    <t>3.10.1</t>
  </si>
  <si>
    <t>3.10.1.1</t>
  </si>
  <si>
    <t>Finantseerimistehingud</t>
  </si>
  <si>
    <t>RAHANDUSOSAKOND</t>
  </si>
  <si>
    <t xml:space="preserve">   Saadud laenude refinantseerimine</t>
  </si>
  <si>
    <t>Finantseerimistehingud kasutajate lõikes</t>
  </si>
  <si>
    <t>3.11</t>
  </si>
  <si>
    <t>3.11.1.2</t>
  </si>
  <si>
    <t>3.8.2</t>
  </si>
  <si>
    <t>3.8.2.1</t>
  </si>
  <si>
    <t>Tammsaare 10 Lasteaed Tähtvere akende vahetus</t>
  </si>
  <si>
    <t>Anne 67 Lasteaed Krõll akende vahetus</t>
  </si>
  <si>
    <t>Ropka 34 Lasteaed Piilupesa akende vahetus</t>
  </si>
  <si>
    <t>Tähe tn 103 Forseliuse Gümnaasiumi köögiploki 
renoveerimine</t>
  </si>
  <si>
    <t xml:space="preserve">Koopiakeskuse soetus </t>
  </si>
  <si>
    <t>Õpetaja 10 Lastesõim Mesipuu köögipersonali duširuumi ehitus</t>
  </si>
  <si>
    <t>Aianduse 4 Kunstigümnaasiumi akende vahetus</t>
  </si>
  <si>
    <t>Raatuse 88a Raatuse Gümnaasiumi akende vahetus</t>
  </si>
  <si>
    <t>Lasteaedade territooriumide korrastamine (Sass, Tähtvere, Tõruke, Maarjamõisa, Kannike, Pääsupesa)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</si>
</sst>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12">
    <font>
      <sz val="10"/>
      <name val="Arial"/>
      <family val="0"/>
    </font>
    <font>
      <b/>
      <sz val="11.5"/>
      <name val="Times New Roman"/>
      <family val="1"/>
    </font>
    <font>
      <b/>
      <sz val="9"/>
      <name val="Arial"/>
      <family val="2"/>
    </font>
    <font>
      <sz val="11.5"/>
      <name val="Times New Roman"/>
      <family val="1"/>
    </font>
    <font>
      <sz val="11"/>
      <name val="Times New Roman"/>
      <family val="1"/>
    </font>
    <font>
      <sz val="11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i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172" fontId="7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172" fontId="6" fillId="0" borderId="8" xfId="0" applyNumberFormat="1" applyFont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7" fillId="0" borderId="6" xfId="0" applyNumberFormat="1" applyFont="1" applyBorder="1" applyAlignment="1">
      <alignment/>
    </xf>
    <xf numFmtId="172" fontId="6" fillId="2" borderId="6" xfId="0" applyNumberFormat="1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7" fillId="0" borderId="6" xfId="0" applyNumberFormat="1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9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2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10" fillId="0" borderId="6" xfId="0" applyNumberFormat="1" applyFont="1" applyFill="1" applyBorder="1" applyAlignment="1" quotePrefix="1">
      <alignment horizontal="left"/>
    </xf>
    <xf numFmtId="0" fontId="10" fillId="0" borderId="6" xfId="0" applyFont="1" applyFill="1" applyBorder="1" applyAlignment="1" quotePrefix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8" fillId="0" borderId="8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7" fillId="0" borderId="16" xfId="0" applyNumberFormat="1" applyFont="1" applyBorder="1" applyAlignment="1">
      <alignment/>
    </xf>
    <xf numFmtId="49" fontId="11" fillId="0" borderId="10" xfId="0" applyNumberFormat="1" applyFont="1" applyFill="1" applyBorder="1" applyAlignment="1" quotePrefix="1">
      <alignment/>
    </xf>
    <xf numFmtId="0" fontId="2" fillId="0" borderId="8" xfId="0" applyFont="1" applyBorder="1" applyAlignment="1" quotePrefix="1">
      <alignment/>
    </xf>
    <xf numFmtId="0" fontId="1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workbookViewId="0" topLeftCell="A18">
      <selection activeCell="B37" sqref="B37"/>
    </sheetView>
  </sheetViews>
  <sheetFormatPr defaultColWidth="9.140625" defaultRowHeight="12.75"/>
  <cols>
    <col min="1" max="1" width="7.28125" style="44" bestFit="1" customWidth="1"/>
    <col min="2" max="2" width="56.00390625" style="0" customWidth="1"/>
    <col min="3" max="3" width="16.8515625" style="22" customWidth="1"/>
  </cols>
  <sheetData>
    <row r="1" spans="2:3" ht="32.25" customHeight="1">
      <c r="B1" s="68" t="s">
        <v>103</v>
      </c>
      <c r="C1" s="62"/>
    </row>
    <row r="2" spans="2:3" ht="12.75" customHeight="1">
      <c r="B2" s="1"/>
      <c r="C2" s="2" t="s">
        <v>0</v>
      </c>
    </row>
    <row r="3" spans="1:3" ht="20.25" customHeight="1">
      <c r="A3" s="45"/>
      <c r="B3" s="69" t="s">
        <v>1</v>
      </c>
      <c r="C3" s="66" t="s">
        <v>102</v>
      </c>
    </row>
    <row r="4" spans="1:3" ht="20.25" customHeight="1">
      <c r="A4" s="45"/>
      <c r="B4" s="70"/>
      <c r="C4" s="67"/>
    </row>
    <row r="5" spans="1:3" s="3" customFormat="1" ht="20.25" customHeight="1">
      <c r="A5" s="46"/>
      <c r="B5" s="23" t="s">
        <v>2</v>
      </c>
      <c r="C5" s="24">
        <f>SUM(C6:C12)</f>
        <v>30487.8</v>
      </c>
    </row>
    <row r="6" spans="1:3" s="3" customFormat="1" ht="20.25" customHeight="1">
      <c r="A6" s="46"/>
      <c r="B6" s="25" t="s">
        <v>3</v>
      </c>
      <c r="C6" s="26">
        <f>SUM(C98,C121)</f>
        <v>570</v>
      </c>
    </row>
    <row r="7" spans="1:3" s="3" customFormat="1" ht="20.25" customHeight="1">
      <c r="A7" s="46"/>
      <c r="B7" s="4" t="s">
        <v>4</v>
      </c>
      <c r="C7" s="5">
        <f>SUM(C66,C100)</f>
        <v>17399.7</v>
      </c>
    </row>
    <row r="8" spans="1:3" s="3" customFormat="1" ht="20.25" customHeight="1">
      <c r="A8" s="46"/>
      <c r="B8" s="4" t="s">
        <v>5</v>
      </c>
      <c r="C8" s="5">
        <f>SUM(C87)</f>
        <v>653.6</v>
      </c>
    </row>
    <row r="9" spans="1:3" s="3" customFormat="1" ht="20.25" customHeight="1">
      <c r="A9" s="46"/>
      <c r="B9" s="4" t="s">
        <v>6</v>
      </c>
      <c r="C9" s="5">
        <f>SUM(C91,C109)</f>
        <v>4950</v>
      </c>
    </row>
    <row r="10" spans="1:3" s="3" customFormat="1" ht="20.25" customHeight="1">
      <c r="A10" s="46"/>
      <c r="B10" s="4" t="s">
        <v>7</v>
      </c>
      <c r="C10" s="5">
        <f>C53+C111+C118</f>
        <v>1114.5</v>
      </c>
    </row>
    <row r="11" spans="1:3" s="3" customFormat="1" ht="20.25" customHeight="1">
      <c r="A11" s="46"/>
      <c r="B11" s="4" t="s">
        <v>8</v>
      </c>
      <c r="C11" s="5">
        <f>SUM(C22)</f>
        <v>3583</v>
      </c>
    </row>
    <row r="12" spans="1:3" s="3" customFormat="1" ht="20.25" customHeight="1">
      <c r="A12" s="46"/>
      <c r="B12" s="6" t="s">
        <v>9</v>
      </c>
      <c r="C12" s="7">
        <f>SUM(C60,C113)</f>
        <v>2217</v>
      </c>
    </row>
    <row r="13" spans="1:3" s="3" customFormat="1" ht="20.25" customHeight="1">
      <c r="A13" s="46"/>
      <c r="B13" s="27" t="s">
        <v>11</v>
      </c>
      <c r="C13" s="9">
        <f>SUM(C14)</f>
        <v>21500</v>
      </c>
    </row>
    <row r="14" spans="1:3" s="3" customFormat="1" ht="20.25" customHeight="1">
      <c r="A14" s="46"/>
      <c r="B14" s="10" t="s">
        <v>10</v>
      </c>
      <c r="C14" s="8">
        <f>SUM(C129)</f>
        <v>21500</v>
      </c>
    </row>
    <row r="15" spans="1:3" s="3" customFormat="1" ht="20.25" customHeight="1">
      <c r="A15" s="46"/>
      <c r="B15" s="28" t="s">
        <v>12</v>
      </c>
      <c r="C15" s="9">
        <f>SUM(C5,C13)</f>
        <v>51987.8</v>
      </c>
    </row>
    <row r="16" spans="1:3" s="3" customFormat="1" ht="20.25" customHeight="1">
      <c r="A16" s="47"/>
      <c r="B16" s="11"/>
      <c r="C16" s="12"/>
    </row>
    <row r="17" spans="1:3" s="3" customFormat="1" ht="20.25" customHeight="1">
      <c r="A17" s="47"/>
      <c r="B17" s="73" t="s">
        <v>104</v>
      </c>
      <c r="C17" s="73"/>
    </row>
    <row r="18" spans="1:3" s="3" customFormat="1" ht="20.25" customHeight="1">
      <c r="A18" s="47"/>
      <c r="B18" s="13"/>
      <c r="C18" s="2"/>
    </row>
    <row r="19" spans="1:3" ht="20.25" customHeight="1">
      <c r="A19" s="71" t="s">
        <v>105</v>
      </c>
      <c r="B19" s="74" t="s">
        <v>1</v>
      </c>
      <c r="C19" s="66" t="s">
        <v>102</v>
      </c>
    </row>
    <row r="20" spans="1:3" ht="20.25" customHeight="1">
      <c r="A20" s="72"/>
      <c r="B20" s="75"/>
      <c r="C20" s="67"/>
    </row>
    <row r="21" spans="1:3" s="3" customFormat="1" ht="20.25" customHeight="1">
      <c r="A21" s="48" t="s">
        <v>106</v>
      </c>
      <c r="B21" s="29" t="s">
        <v>13</v>
      </c>
      <c r="C21" s="15">
        <f>SUM(C22)</f>
        <v>3583</v>
      </c>
    </row>
    <row r="22" spans="1:3" s="3" customFormat="1" ht="14.25">
      <c r="A22" s="49" t="s">
        <v>107</v>
      </c>
      <c r="B22" s="30" t="s">
        <v>14</v>
      </c>
      <c r="C22" s="9">
        <f>SUM(C23:C52)</f>
        <v>3583</v>
      </c>
    </row>
    <row r="23" spans="1:3" s="3" customFormat="1" ht="15">
      <c r="A23" s="50" t="s">
        <v>108</v>
      </c>
      <c r="B23" s="31" t="s">
        <v>15</v>
      </c>
      <c r="C23" s="16">
        <v>-7000</v>
      </c>
    </row>
    <row r="24" spans="1:3" s="3" customFormat="1" ht="19.5" customHeight="1">
      <c r="A24" s="50" t="s">
        <v>108</v>
      </c>
      <c r="B24" s="32" t="s">
        <v>16</v>
      </c>
      <c r="C24" s="16">
        <v>750</v>
      </c>
    </row>
    <row r="25" spans="1:3" s="3" customFormat="1" ht="30">
      <c r="A25" s="50" t="s">
        <v>108</v>
      </c>
      <c r="B25" s="32" t="s">
        <v>17</v>
      </c>
      <c r="C25" s="16">
        <v>450</v>
      </c>
    </row>
    <row r="26" spans="1:3" s="3" customFormat="1" ht="15">
      <c r="A26" s="50" t="s">
        <v>108</v>
      </c>
      <c r="B26" s="32" t="s">
        <v>18</v>
      </c>
      <c r="C26" s="16">
        <v>780</v>
      </c>
    </row>
    <row r="27" spans="1:3" s="3" customFormat="1" ht="30">
      <c r="A27" s="50" t="s">
        <v>108</v>
      </c>
      <c r="B27" s="32" t="s">
        <v>19</v>
      </c>
      <c r="C27" s="16">
        <v>1500</v>
      </c>
    </row>
    <row r="28" spans="1:3" s="3" customFormat="1" ht="15.75" customHeight="1">
      <c r="A28" s="50" t="s">
        <v>108</v>
      </c>
      <c r="B28" s="32" t="s">
        <v>20</v>
      </c>
      <c r="C28" s="16">
        <v>700</v>
      </c>
    </row>
    <row r="29" spans="1:3" s="3" customFormat="1" ht="15">
      <c r="A29" s="50" t="s">
        <v>108</v>
      </c>
      <c r="B29" s="32" t="s">
        <v>21</v>
      </c>
      <c r="C29" s="16">
        <v>120</v>
      </c>
    </row>
    <row r="30" spans="1:3" s="3" customFormat="1" ht="15">
      <c r="A30" s="50" t="s">
        <v>108</v>
      </c>
      <c r="B30" s="32" t="s">
        <v>155</v>
      </c>
      <c r="C30" s="16">
        <v>500</v>
      </c>
    </row>
    <row r="31" spans="1:3" s="3" customFormat="1" ht="15">
      <c r="A31" s="50" t="s">
        <v>108</v>
      </c>
      <c r="B31" s="32" t="s">
        <v>156</v>
      </c>
      <c r="C31" s="16">
        <v>500</v>
      </c>
    </row>
    <row r="32" spans="1:3" s="3" customFormat="1" ht="15">
      <c r="A32" s="50" t="s">
        <v>108</v>
      </c>
      <c r="B32" s="32" t="s">
        <v>157</v>
      </c>
      <c r="C32" s="16">
        <v>500</v>
      </c>
    </row>
    <row r="33" spans="1:3" s="3" customFormat="1" ht="17.25" customHeight="1">
      <c r="A33" s="50" t="s">
        <v>108</v>
      </c>
      <c r="B33" s="32" t="s">
        <v>160</v>
      </c>
      <c r="C33" s="16">
        <v>100</v>
      </c>
    </row>
    <row r="34" spans="1:3" s="3" customFormat="1" ht="30">
      <c r="A34" s="50" t="s">
        <v>108</v>
      </c>
      <c r="B34" s="32" t="s">
        <v>163</v>
      </c>
      <c r="C34" s="16">
        <v>2000</v>
      </c>
    </row>
    <row r="35" spans="1:3" s="3" customFormat="1" ht="15">
      <c r="A35" s="49" t="s">
        <v>109</v>
      </c>
      <c r="B35" s="32" t="s">
        <v>22</v>
      </c>
      <c r="C35" s="16">
        <v>-15200</v>
      </c>
    </row>
    <row r="36" spans="1:3" s="3" customFormat="1" ht="15">
      <c r="A36" s="49" t="s">
        <v>109</v>
      </c>
      <c r="B36" s="31" t="s">
        <v>23</v>
      </c>
      <c r="C36" s="16">
        <v>240</v>
      </c>
    </row>
    <row r="37" spans="1:3" s="3" customFormat="1" ht="15">
      <c r="A37" s="49" t="s">
        <v>109</v>
      </c>
      <c r="B37" s="31" t="s">
        <v>24</v>
      </c>
      <c r="C37" s="16">
        <v>1115</v>
      </c>
    </row>
    <row r="38" spans="1:3" s="3" customFormat="1" ht="30">
      <c r="A38" s="49" t="s">
        <v>109</v>
      </c>
      <c r="B38" s="32" t="s">
        <v>99</v>
      </c>
      <c r="C38" s="16">
        <v>4500</v>
      </c>
    </row>
    <row r="39" spans="1:3" s="3" customFormat="1" ht="30">
      <c r="A39" s="49" t="s">
        <v>110</v>
      </c>
      <c r="B39" s="33" t="s">
        <v>158</v>
      </c>
      <c r="C39" s="16">
        <v>770</v>
      </c>
    </row>
    <row r="40" spans="1:3" s="3" customFormat="1" ht="30">
      <c r="A40" s="49" t="s">
        <v>110</v>
      </c>
      <c r="B40" s="33" t="s">
        <v>25</v>
      </c>
      <c r="C40" s="16">
        <v>500</v>
      </c>
    </row>
    <row r="41" spans="1:3" s="3" customFormat="1" ht="15">
      <c r="A41" s="49" t="s">
        <v>110</v>
      </c>
      <c r="B41" s="31" t="s">
        <v>26</v>
      </c>
      <c r="C41" s="16">
        <v>1500</v>
      </c>
    </row>
    <row r="42" spans="1:3" s="3" customFormat="1" ht="30">
      <c r="A42" s="49" t="s">
        <v>110</v>
      </c>
      <c r="B42" s="32" t="s">
        <v>27</v>
      </c>
      <c r="C42" s="16">
        <v>555</v>
      </c>
    </row>
    <row r="43" spans="1:3" s="3" customFormat="1" ht="30">
      <c r="A43" s="49" t="s">
        <v>110</v>
      </c>
      <c r="B43" s="32" t="s">
        <v>28</v>
      </c>
      <c r="C43" s="16">
        <v>950</v>
      </c>
    </row>
    <row r="44" spans="1:3" s="3" customFormat="1" ht="15">
      <c r="A44" s="49" t="s">
        <v>110</v>
      </c>
      <c r="B44" s="32" t="s">
        <v>161</v>
      </c>
      <c r="C44" s="16">
        <v>1000</v>
      </c>
    </row>
    <row r="45" spans="1:3" s="3" customFormat="1" ht="15">
      <c r="A45" s="49" t="s">
        <v>110</v>
      </c>
      <c r="B45" s="32" t="s">
        <v>162</v>
      </c>
      <c r="C45" s="16">
        <v>1500</v>
      </c>
    </row>
    <row r="46" spans="1:3" s="3" customFormat="1" ht="15">
      <c r="A46" s="49" t="s">
        <v>110</v>
      </c>
      <c r="B46" s="32" t="s">
        <v>29</v>
      </c>
      <c r="C46" s="16">
        <v>410</v>
      </c>
    </row>
    <row r="47" spans="1:3" s="3" customFormat="1" ht="30">
      <c r="A47" s="49" t="s">
        <v>110</v>
      </c>
      <c r="B47" s="32" t="s">
        <v>30</v>
      </c>
      <c r="C47" s="16">
        <v>200</v>
      </c>
    </row>
    <row r="48" spans="1:3" s="3" customFormat="1" ht="15">
      <c r="A48" s="49" t="s">
        <v>110</v>
      </c>
      <c r="B48" s="31" t="s">
        <v>31</v>
      </c>
      <c r="C48" s="16">
        <v>440</v>
      </c>
    </row>
    <row r="49" spans="1:3" s="3" customFormat="1" ht="15">
      <c r="A49" s="49" t="s">
        <v>110</v>
      </c>
      <c r="B49" s="31" t="s">
        <v>34</v>
      </c>
      <c r="C49" s="16">
        <v>700</v>
      </c>
    </row>
    <row r="50" spans="1:3" s="3" customFormat="1" ht="15">
      <c r="A50" s="49" t="s">
        <v>111</v>
      </c>
      <c r="B50" s="31" t="s">
        <v>32</v>
      </c>
      <c r="C50" s="16">
        <v>200</v>
      </c>
    </row>
    <row r="51" spans="1:3" s="3" customFormat="1" ht="15">
      <c r="A51" s="49" t="s">
        <v>112</v>
      </c>
      <c r="B51" s="31" t="s">
        <v>33</v>
      </c>
      <c r="C51" s="16">
        <v>2000</v>
      </c>
    </row>
    <row r="52" spans="1:3" s="3" customFormat="1" ht="15">
      <c r="A52" s="49" t="s">
        <v>112</v>
      </c>
      <c r="B52" s="31" t="s">
        <v>35</v>
      </c>
      <c r="C52" s="16">
        <f>1043+260</f>
        <v>1303</v>
      </c>
    </row>
    <row r="53" spans="1:3" s="3" customFormat="1" ht="20.25" customHeight="1">
      <c r="A53" s="49" t="s">
        <v>113</v>
      </c>
      <c r="B53" s="34" t="s">
        <v>36</v>
      </c>
      <c r="C53" s="17">
        <f>SUM(C54)</f>
        <v>658.4</v>
      </c>
    </row>
    <row r="54" spans="1:3" s="3" customFormat="1" ht="20.25" customHeight="1">
      <c r="A54" s="49" t="s">
        <v>114</v>
      </c>
      <c r="B54" s="35" t="s">
        <v>37</v>
      </c>
      <c r="C54" s="18">
        <f>SUM(C55,C58)</f>
        <v>658.4</v>
      </c>
    </row>
    <row r="55" spans="1:3" s="3" customFormat="1" ht="15">
      <c r="A55" s="49" t="s">
        <v>115</v>
      </c>
      <c r="B55" s="36" t="s">
        <v>38</v>
      </c>
      <c r="C55" s="16">
        <v>343.4</v>
      </c>
    </row>
    <row r="56" spans="1:3" s="3" customFormat="1" ht="15">
      <c r="A56" s="50"/>
      <c r="B56" s="36" t="s">
        <v>39</v>
      </c>
      <c r="C56" s="16">
        <v>176</v>
      </c>
    </row>
    <row r="57" spans="1:3" s="3" customFormat="1" ht="30">
      <c r="A57" s="50"/>
      <c r="B57" s="37" t="s">
        <v>40</v>
      </c>
      <c r="C57" s="16">
        <v>167.4</v>
      </c>
    </row>
    <row r="58" spans="1:3" s="3" customFormat="1" ht="15">
      <c r="A58" s="49" t="s">
        <v>116</v>
      </c>
      <c r="B58" s="36" t="s">
        <v>41</v>
      </c>
      <c r="C58" s="16">
        <v>315</v>
      </c>
    </row>
    <row r="59" spans="1:3" s="3" customFormat="1" ht="20.25" customHeight="1">
      <c r="A59" s="49" t="s">
        <v>117</v>
      </c>
      <c r="B59" s="34" t="s">
        <v>42</v>
      </c>
      <c r="C59" s="17">
        <f>SUM(C60)</f>
        <v>710</v>
      </c>
    </row>
    <row r="60" spans="1:3" s="3" customFormat="1" ht="20.25" customHeight="1">
      <c r="A60" s="49" t="s">
        <v>118</v>
      </c>
      <c r="B60" s="35" t="s">
        <v>43</v>
      </c>
      <c r="C60" s="18">
        <f>SUM(C61:C64)</f>
        <v>710</v>
      </c>
    </row>
    <row r="61" spans="1:3" s="3" customFormat="1" ht="15">
      <c r="A61" s="49" t="s">
        <v>119</v>
      </c>
      <c r="B61" s="36" t="s">
        <v>44</v>
      </c>
      <c r="C61" s="16">
        <v>590</v>
      </c>
    </row>
    <row r="62" spans="1:3" s="3" customFormat="1" ht="15">
      <c r="A62" s="49" t="s">
        <v>120</v>
      </c>
      <c r="B62" s="36" t="s">
        <v>45</v>
      </c>
      <c r="C62" s="16">
        <v>120</v>
      </c>
    </row>
    <row r="63" spans="1:3" s="3" customFormat="1" ht="15">
      <c r="A63" s="49" t="s">
        <v>121</v>
      </c>
      <c r="B63" s="36" t="s">
        <v>46</v>
      </c>
      <c r="C63" s="16">
        <v>-262</v>
      </c>
    </row>
    <row r="64" spans="1:3" s="3" customFormat="1" ht="30">
      <c r="A64" s="49" t="s">
        <v>121</v>
      </c>
      <c r="B64" s="37" t="s">
        <v>47</v>
      </c>
      <c r="C64" s="16">
        <v>262</v>
      </c>
    </row>
    <row r="65" spans="1:3" ht="20.25" customHeight="1">
      <c r="A65" s="52" t="s">
        <v>122</v>
      </c>
      <c r="B65" s="34" t="s">
        <v>48</v>
      </c>
      <c r="C65" s="17">
        <f>SUM(C66,C87,C91)</f>
        <v>21842.1</v>
      </c>
    </row>
    <row r="66" spans="1:3" ht="20.25" customHeight="1">
      <c r="A66" s="52" t="s">
        <v>123</v>
      </c>
      <c r="B66" s="35" t="s">
        <v>49</v>
      </c>
      <c r="C66" s="18">
        <f>SUM(C67,C85)</f>
        <v>16338.5</v>
      </c>
    </row>
    <row r="67" spans="1:3" ht="20.25" customHeight="1">
      <c r="A67" s="52" t="s">
        <v>124</v>
      </c>
      <c r="B67" s="38" t="s">
        <v>50</v>
      </c>
      <c r="C67" s="18">
        <f>SUM(C68:C69,C74,C76,C79:C80,C82)</f>
        <v>15838.5</v>
      </c>
    </row>
    <row r="68" spans="1:3" ht="20.25" customHeight="1">
      <c r="A68" s="52" t="s">
        <v>124</v>
      </c>
      <c r="B68" s="35" t="s">
        <v>51</v>
      </c>
      <c r="C68" s="18">
        <v>5600</v>
      </c>
    </row>
    <row r="69" spans="1:3" ht="20.25" customHeight="1">
      <c r="A69" s="52" t="s">
        <v>124</v>
      </c>
      <c r="B69" s="35" t="s">
        <v>52</v>
      </c>
      <c r="C69" s="18">
        <f>SUM(C70:C73)</f>
        <v>2302</v>
      </c>
    </row>
    <row r="70" spans="1:3" ht="15">
      <c r="A70" s="52"/>
      <c r="B70" s="31" t="s">
        <v>53</v>
      </c>
      <c r="C70" s="16">
        <v>1758</v>
      </c>
    </row>
    <row r="71" spans="1:3" ht="15">
      <c r="A71" s="52"/>
      <c r="B71" s="31" t="s">
        <v>54</v>
      </c>
      <c r="C71" s="16">
        <v>844</v>
      </c>
    </row>
    <row r="72" spans="1:3" ht="15">
      <c r="A72" s="52"/>
      <c r="B72" s="31" t="s">
        <v>55</v>
      </c>
      <c r="C72" s="16">
        <v>400</v>
      </c>
    </row>
    <row r="73" spans="1:3" ht="15">
      <c r="A73" s="52"/>
      <c r="B73" s="31" t="s">
        <v>56</v>
      </c>
      <c r="C73" s="16">
        <v>-700</v>
      </c>
    </row>
    <row r="74" spans="1:3" ht="20.25" customHeight="1">
      <c r="A74" s="52" t="s">
        <v>124</v>
      </c>
      <c r="B74" s="39" t="s">
        <v>57</v>
      </c>
      <c r="C74" s="19">
        <f>SUM(C75)</f>
        <v>2501.6</v>
      </c>
    </row>
    <row r="75" spans="1:3" s="3" customFormat="1" ht="15">
      <c r="A75" s="52"/>
      <c r="B75" s="40" t="s">
        <v>58</v>
      </c>
      <c r="C75" s="20">
        <v>2501.6</v>
      </c>
    </row>
    <row r="76" spans="1:3" ht="20.25" customHeight="1">
      <c r="A76" s="52" t="s">
        <v>124</v>
      </c>
      <c r="B76" s="35" t="s">
        <v>59</v>
      </c>
      <c r="C76" s="18">
        <f>SUM(C77:C78)</f>
        <v>2941.6</v>
      </c>
    </row>
    <row r="77" spans="1:3" ht="15">
      <c r="A77" s="52"/>
      <c r="B77" s="32" t="s">
        <v>60</v>
      </c>
      <c r="C77" s="16">
        <v>2800</v>
      </c>
    </row>
    <row r="78" spans="1:3" ht="30">
      <c r="A78" s="52"/>
      <c r="B78" s="33" t="s">
        <v>61</v>
      </c>
      <c r="C78" s="20">
        <v>141.6</v>
      </c>
    </row>
    <row r="79" spans="1:3" ht="20.25" customHeight="1">
      <c r="A79" s="52" t="s">
        <v>124</v>
      </c>
      <c r="B79" s="41" t="s">
        <v>62</v>
      </c>
      <c r="C79" s="19">
        <f>200+485+412.8</f>
        <v>1097.8</v>
      </c>
    </row>
    <row r="80" spans="1:3" ht="20.25" customHeight="1">
      <c r="A80" s="52" t="s">
        <v>124</v>
      </c>
      <c r="B80" s="35" t="s">
        <v>63</v>
      </c>
      <c r="C80" s="18">
        <f>SUM(C81)</f>
        <v>959.7</v>
      </c>
    </row>
    <row r="81" spans="1:3" ht="15">
      <c r="A81" s="52"/>
      <c r="B81" s="31" t="s">
        <v>64</v>
      </c>
      <c r="C81" s="16">
        <v>959.7</v>
      </c>
    </row>
    <row r="82" spans="1:3" ht="20.25" customHeight="1">
      <c r="A82" s="52" t="s">
        <v>124</v>
      </c>
      <c r="B82" s="35" t="s">
        <v>65</v>
      </c>
      <c r="C82" s="18">
        <f>SUM(C83,C84)</f>
        <v>435.8</v>
      </c>
    </row>
    <row r="83" spans="1:3" ht="15">
      <c r="A83" s="52"/>
      <c r="B83" s="36" t="s">
        <v>66</v>
      </c>
      <c r="C83" s="16">
        <v>135.8</v>
      </c>
    </row>
    <row r="84" spans="1:3" ht="15">
      <c r="A84" s="52"/>
      <c r="B84" s="36" t="s">
        <v>67</v>
      </c>
      <c r="C84" s="16">
        <v>300</v>
      </c>
    </row>
    <row r="85" spans="1:3" ht="20.25" customHeight="1">
      <c r="A85" s="52" t="s">
        <v>125</v>
      </c>
      <c r="B85" s="38" t="s">
        <v>68</v>
      </c>
      <c r="C85" s="18">
        <f>SUM(C86)</f>
        <v>500</v>
      </c>
    </row>
    <row r="86" spans="1:3" ht="15">
      <c r="A86" s="51"/>
      <c r="B86" s="36" t="s">
        <v>101</v>
      </c>
      <c r="C86" s="16">
        <v>500</v>
      </c>
    </row>
    <row r="87" spans="1:3" ht="20.25" customHeight="1">
      <c r="A87" s="52" t="s">
        <v>126</v>
      </c>
      <c r="B87" s="35" t="s">
        <v>69</v>
      </c>
      <c r="C87" s="18">
        <f>SUM(C88)</f>
        <v>653.6</v>
      </c>
    </row>
    <row r="88" spans="1:3" ht="20.25" customHeight="1">
      <c r="A88" s="52" t="s">
        <v>127</v>
      </c>
      <c r="B88" s="38" t="s">
        <v>70</v>
      </c>
      <c r="C88" s="18">
        <f>SUM(C89:C90)</f>
        <v>653.6</v>
      </c>
    </row>
    <row r="89" spans="1:3" ht="15">
      <c r="A89" s="51"/>
      <c r="B89" s="36" t="s">
        <v>71</v>
      </c>
      <c r="C89" s="16">
        <v>-73.1</v>
      </c>
    </row>
    <row r="90" spans="1:3" ht="15">
      <c r="A90" s="51"/>
      <c r="B90" s="36" t="s">
        <v>72</v>
      </c>
      <c r="C90" s="16">
        <v>726.7</v>
      </c>
    </row>
    <row r="91" spans="1:3" ht="20.25" customHeight="1">
      <c r="A91" s="52" t="s">
        <v>128</v>
      </c>
      <c r="B91" s="35" t="s">
        <v>73</v>
      </c>
      <c r="C91" s="18">
        <f>SUM(C92,C94)</f>
        <v>4850</v>
      </c>
    </row>
    <row r="92" spans="1:3" ht="20.25" customHeight="1">
      <c r="A92" s="52" t="s">
        <v>129</v>
      </c>
      <c r="B92" s="38" t="s">
        <v>74</v>
      </c>
      <c r="C92" s="18">
        <f>SUM(C93)</f>
        <v>750</v>
      </c>
    </row>
    <row r="93" spans="1:3" ht="15">
      <c r="A93" s="51"/>
      <c r="B93" s="36" t="s">
        <v>75</v>
      </c>
      <c r="C93" s="16">
        <v>750</v>
      </c>
    </row>
    <row r="94" spans="1:3" ht="20.25" customHeight="1">
      <c r="A94" s="52" t="s">
        <v>130</v>
      </c>
      <c r="B94" s="38" t="s">
        <v>76</v>
      </c>
      <c r="C94" s="18">
        <f>SUM(C95:C96)</f>
        <v>4100</v>
      </c>
    </row>
    <row r="95" spans="1:3" ht="15">
      <c r="A95" s="51"/>
      <c r="B95" s="36" t="s">
        <v>77</v>
      </c>
      <c r="C95" s="16">
        <v>750</v>
      </c>
    </row>
    <row r="96" spans="1:3" ht="15">
      <c r="A96" s="51"/>
      <c r="B96" s="36" t="s">
        <v>78</v>
      </c>
      <c r="C96" s="16">
        <v>3350</v>
      </c>
    </row>
    <row r="97" spans="1:3" ht="20.25" customHeight="1">
      <c r="A97" s="52" t="s">
        <v>131</v>
      </c>
      <c r="B97" s="34" t="s">
        <v>79</v>
      </c>
      <c r="C97" s="17">
        <f>SUM(C98,C100,C109,C111,C113)</f>
        <v>3551.2</v>
      </c>
    </row>
    <row r="98" spans="1:3" ht="20.25" customHeight="1">
      <c r="A98" s="52" t="s">
        <v>132</v>
      </c>
      <c r="B98" s="35" t="s">
        <v>80</v>
      </c>
      <c r="C98" s="18">
        <f>SUM(C99)</f>
        <v>500</v>
      </c>
    </row>
    <row r="99" spans="1:3" ht="15">
      <c r="A99" s="52" t="s">
        <v>133</v>
      </c>
      <c r="B99" s="36" t="s">
        <v>81</v>
      </c>
      <c r="C99" s="16">
        <v>500</v>
      </c>
    </row>
    <row r="100" spans="1:3" ht="20.25" customHeight="1">
      <c r="A100" s="52" t="s">
        <v>134</v>
      </c>
      <c r="B100" s="35" t="s">
        <v>49</v>
      </c>
      <c r="C100" s="18">
        <f>SUM(C101:C108)</f>
        <v>1061.2</v>
      </c>
    </row>
    <row r="101" spans="1:3" ht="15">
      <c r="A101" s="52" t="s">
        <v>135</v>
      </c>
      <c r="B101" s="36" t="s">
        <v>82</v>
      </c>
      <c r="C101" s="16">
        <v>417.7</v>
      </c>
    </row>
    <row r="102" spans="1:3" ht="15">
      <c r="A102" s="52" t="s">
        <v>135</v>
      </c>
      <c r="B102" s="36" t="s">
        <v>83</v>
      </c>
      <c r="C102" s="16">
        <v>350</v>
      </c>
    </row>
    <row r="103" spans="1:3" ht="15">
      <c r="A103" s="52" t="s">
        <v>135</v>
      </c>
      <c r="B103" s="36" t="s">
        <v>84</v>
      </c>
      <c r="C103" s="16">
        <v>-918.5</v>
      </c>
    </row>
    <row r="104" spans="1:3" ht="15">
      <c r="A104" s="52" t="s">
        <v>135</v>
      </c>
      <c r="B104" s="36" t="s">
        <v>85</v>
      </c>
      <c r="C104" s="16">
        <v>100</v>
      </c>
    </row>
    <row r="105" spans="1:3" ht="15">
      <c r="A105" s="52" t="s">
        <v>135</v>
      </c>
      <c r="B105" s="36" t="s">
        <v>86</v>
      </c>
      <c r="C105" s="16">
        <v>580</v>
      </c>
    </row>
    <row r="106" spans="1:3" s="3" customFormat="1" ht="15">
      <c r="A106" s="52" t="s">
        <v>135</v>
      </c>
      <c r="B106" s="42" t="s">
        <v>100</v>
      </c>
      <c r="C106" s="20">
        <v>125</v>
      </c>
    </row>
    <row r="107" spans="1:3" ht="15">
      <c r="A107" s="52" t="s">
        <v>135</v>
      </c>
      <c r="B107" s="36" t="s">
        <v>87</v>
      </c>
      <c r="C107" s="16">
        <v>210</v>
      </c>
    </row>
    <row r="108" spans="1:3" ht="15">
      <c r="A108" s="52" t="s">
        <v>135</v>
      </c>
      <c r="B108" s="36" t="s">
        <v>88</v>
      </c>
      <c r="C108" s="16">
        <v>197</v>
      </c>
    </row>
    <row r="109" spans="1:3" ht="20.25" customHeight="1">
      <c r="A109" s="52" t="s">
        <v>136</v>
      </c>
      <c r="B109" s="35" t="s">
        <v>73</v>
      </c>
      <c r="C109" s="18">
        <f>SUM(C110)</f>
        <v>100</v>
      </c>
    </row>
    <row r="110" spans="1:3" ht="15">
      <c r="A110" s="52" t="s">
        <v>137</v>
      </c>
      <c r="B110" s="36" t="s">
        <v>89</v>
      </c>
      <c r="C110" s="16">
        <v>100</v>
      </c>
    </row>
    <row r="111" spans="1:3" ht="20.25" customHeight="1">
      <c r="A111" s="52" t="s">
        <v>138</v>
      </c>
      <c r="B111" s="35" t="s">
        <v>90</v>
      </c>
      <c r="C111" s="18">
        <f>SUM(C112)</f>
        <v>383</v>
      </c>
    </row>
    <row r="112" spans="1:3" ht="15">
      <c r="A112" s="52" t="s">
        <v>139</v>
      </c>
      <c r="B112" s="36" t="s">
        <v>91</v>
      </c>
      <c r="C112" s="16">
        <v>383</v>
      </c>
    </row>
    <row r="113" spans="1:3" ht="20.25" customHeight="1">
      <c r="A113" s="52" t="s">
        <v>140</v>
      </c>
      <c r="B113" s="35" t="s">
        <v>43</v>
      </c>
      <c r="C113" s="18">
        <f>SUM(C114:C116)</f>
        <v>1507</v>
      </c>
    </row>
    <row r="114" spans="1:3" ht="15">
      <c r="A114" s="52" t="s">
        <v>141</v>
      </c>
      <c r="B114" s="36" t="s">
        <v>92</v>
      </c>
      <c r="C114" s="16">
        <v>2300</v>
      </c>
    </row>
    <row r="115" spans="1:3" ht="15">
      <c r="A115" s="52" t="s">
        <v>141</v>
      </c>
      <c r="B115" s="36" t="s">
        <v>93</v>
      </c>
      <c r="C115" s="16">
        <v>205</v>
      </c>
    </row>
    <row r="116" spans="1:3" ht="15">
      <c r="A116" s="52" t="s">
        <v>142</v>
      </c>
      <c r="B116" s="36" t="s">
        <v>94</v>
      </c>
      <c r="C116" s="16">
        <v>-998</v>
      </c>
    </row>
    <row r="117" spans="1:3" ht="20.25" customHeight="1">
      <c r="A117" s="52" t="s">
        <v>143</v>
      </c>
      <c r="B117" s="34" t="s">
        <v>95</v>
      </c>
      <c r="C117" s="17">
        <f>SUM(C118)</f>
        <v>73.1</v>
      </c>
    </row>
    <row r="118" spans="1:3" ht="20.25" customHeight="1">
      <c r="A118" s="52" t="s">
        <v>153</v>
      </c>
      <c r="B118" s="35" t="s">
        <v>90</v>
      </c>
      <c r="C118" s="18">
        <f>SUM(C119)</f>
        <v>73.1</v>
      </c>
    </row>
    <row r="119" spans="1:3" ht="30">
      <c r="A119" s="52" t="s">
        <v>154</v>
      </c>
      <c r="B119" s="37" t="s">
        <v>96</v>
      </c>
      <c r="C119" s="16">
        <v>73.1</v>
      </c>
    </row>
    <row r="120" spans="1:3" ht="20.25" customHeight="1">
      <c r="A120" s="52" t="s">
        <v>144</v>
      </c>
      <c r="B120" s="34" t="s">
        <v>97</v>
      </c>
      <c r="C120" s="17">
        <f>SUM(C121)</f>
        <v>70</v>
      </c>
    </row>
    <row r="121" spans="1:3" ht="20.25" customHeight="1">
      <c r="A121" s="52" t="s">
        <v>145</v>
      </c>
      <c r="B121" s="35" t="s">
        <v>80</v>
      </c>
      <c r="C121" s="18">
        <f>SUM(C122)</f>
        <v>70</v>
      </c>
    </row>
    <row r="122" spans="1:3" ht="15">
      <c r="A122" s="52" t="s">
        <v>146</v>
      </c>
      <c r="B122" s="36" t="s">
        <v>159</v>
      </c>
      <c r="C122" s="16">
        <v>70</v>
      </c>
    </row>
    <row r="123" spans="1:3" ht="20.25" customHeight="1">
      <c r="A123" s="51"/>
      <c r="B123" s="43" t="s">
        <v>98</v>
      </c>
      <c r="C123" s="21">
        <f>SUM(C120,C117,C97,C65,C59,C53,C21)</f>
        <v>30487.8</v>
      </c>
    </row>
    <row r="124" ht="9" customHeight="1"/>
    <row r="125" spans="1:3" ht="14.25">
      <c r="A125" s="53"/>
      <c r="B125" s="62" t="s">
        <v>150</v>
      </c>
      <c r="C125" s="62"/>
    </row>
    <row r="126" spans="1:3" ht="12.75">
      <c r="A126" s="53"/>
      <c r="C126"/>
    </row>
    <row r="127" spans="1:3" ht="12.75">
      <c r="A127" s="63"/>
      <c r="B127" s="64" t="s">
        <v>1</v>
      </c>
      <c r="C127" s="66" t="s">
        <v>102</v>
      </c>
    </row>
    <row r="128" spans="1:3" ht="28.5" customHeight="1">
      <c r="A128" s="63"/>
      <c r="B128" s="65"/>
      <c r="C128" s="67"/>
    </row>
    <row r="129" spans="1:3" ht="14.25">
      <c r="A129" s="60" t="s">
        <v>151</v>
      </c>
      <c r="B129" s="55" t="s">
        <v>148</v>
      </c>
      <c r="C129" s="56">
        <f>SUM(C130)</f>
        <v>21500</v>
      </c>
    </row>
    <row r="130" spans="1:3" ht="14.25">
      <c r="A130" s="61" t="s">
        <v>152</v>
      </c>
      <c r="B130" s="54" t="s">
        <v>147</v>
      </c>
      <c r="C130" s="14">
        <f>SUM(C131)</f>
        <v>21500</v>
      </c>
    </row>
    <row r="131" spans="1:3" ht="15">
      <c r="A131" s="57"/>
      <c r="B131" s="58" t="s">
        <v>149</v>
      </c>
      <c r="C131" s="59">
        <v>21500</v>
      </c>
    </row>
  </sheetData>
  <mergeCells count="11">
    <mergeCell ref="B1:C1"/>
    <mergeCell ref="B3:B4"/>
    <mergeCell ref="C3:C4"/>
    <mergeCell ref="A19:A20"/>
    <mergeCell ref="B17:C17"/>
    <mergeCell ref="B19:B20"/>
    <mergeCell ref="C19:C20"/>
    <mergeCell ref="B125:C125"/>
    <mergeCell ref="A127:A128"/>
    <mergeCell ref="B127:B128"/>
    <mergeCell ref="C127:C128"/>
  </mergeCells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Header>&amp;RLisa 5
Tartu Linnavolikogu määrusele
nr .... ...09.2006.a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2006-08-23T12:45:28Z</cp:lastPrinted>
  <dcterms:created xsi:type="dcterms:W3CDTF">1996-10-14T23:33:28Z</dcterms:created>
  <dcterms:modified xsi:type="dcterms:W3CDTF">2006-09-18T13:00:27Z</dcterms:modified>
  <cp:category/>
  <cp:version/>
  <cp:contentType/>
  <cp:contentStatus/>
</cp:coreProperties>
</file>