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xr:revisionPtr revIDLastSave="0" documentId="13_ncr:1_{964A505C-B4CF-4A9B-AEDA-BFAA0DA519FA}" xr6:coauthVersionLast="47" xr6:coauthVersionMax="47" xr10:uidLastSave="{00000000-0000-0000-0000-000000000000}"/>
  <bookViews>
    <workbookView xWindow="-120" yWindow="-120" windowWidth="38640" windowHeight="21240" tabRatio="601" xr2:uid="{00000000-000D-0000-FFFF-FFFF00000000}"/>
  </bookViews>
  <sheets>
    <sheet name="Koond" sheetId="6" r:id="rId1"/>
    <sheet name="Etapp-I" sheetId="8" r:id="rId2"/>
    <sheet name="Etapp-II" sheetId="7" r:id="rId3"/>
    <sheet name="Etapp-III" sheetId="4" r:id="rId4"/>
    <sheet name="Etapp-IV"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2" i="4" l="1"/>
  <c r="I198" i="4"/>
  <c r="I197" i="4"/>
  <c r="I196" i="4"/>
  <c r="I195" i="4"/>
  <c r="I199" i="4" s="1"/>
  <c r="I191" i="4"/>
  <c r="I187" i="4"/>
  <c r="I186" i="4"/>
  <c r="I185" i="4"/>
  <c r="I184" i="4"/>
  <c r="I183" i="4"/>
  <c r="I182" i="4"/>
  <c r="I188" i="4" s="1"/>
  <c r="H60" i="6"/>
  <c r="I190" i="7"/>
  <c r="I189" i="7"/>
  <c r="I188" i="7"/>
  <c r="I187" i="7"/>
  <c r="I183" i="7"/>
  <c r="I184" i="7" s="1"/>
  <c r="I179" i="7"/>
  <c r="I178" i="7"/>
  <c r="I177" i="7"/>
  <c r="I176" i="7"/>
  <c r="I175" i="7"/>
  <c r="I174" i="7"/>
  <c r="I173" i="7"/>
  <c r="I172" i="7"/>
  <c r="I171" i="7"/>
  <c r="I170" i="7"/>
  <c r="I169" i="7"/>
  <c r="I168" i="7"/>
  <c r="I249" i="8"/>
  <c r="I248" i="8"/>
  <c r="I247" i="8"/>
  <c r="I246" i="8"/>
  <c r="I245" i="8"/>
  <c r="I241" i="8"/>
  <c r="I242" i="8" s="1"/>
  <c r="I237" i="8"/>
  <c r="I236" i="8"/>
  <c r="I235" i="8"/>
  <c r="I234" i="8"/>
  <c r="I233" i="8"/>
  <c r="I232" i="8"/>
  <c r="I231" i="8"/>
  <c r="I230" i="8"/>
  <c r="I229" i="8"/>
  <c r="I228" i="8"/>
  <c r="I227" i="8"/>
  <c r="I226" i="8"/>
  <c r="I225" i="8"/>
  <c r="I224" i="8"/>
  <c r="I223" i="8"/>
  <c r="I222" i="8"/>
  <c r="I221" i="8"/>
  <c r="I220" i="8"/>
  <c r="I219" i="8"/>
  <c r="H202" i="4" l="1"/>
  <c r="I191" i="7"/>
  <c r="I180" i="7"/>
  <c r="I250" i="8"/>
  <c r="I238" i="8"/>
  <c r="H203" i="4" l="1"/>
  <c r="H204" i="4" s="1"/>
  <c r="H194" i="7"/>
  <c r="H195" i="7" s="1"/>
  <c r="H196" i="7" s="1"/>
  <c r="H253" i="8"/>
  <c r="H254" i="8" l="1"/>
  <c r="H255" i="8" s="1"/>
  <c r="I105" i="5" l="1"/>
  <c r="I104" i="5"/>
  <c r="I103" i="5"/>
  <c r="I102" i="5"/>
  <c r="I101" i="5"/>
  <c r="I100" i="5"/>
  <c r="I99" i="5"/>
  <c r="I98" i="5"/>
  <c r="I97" i="5"/>
  <c r="I96" i="5"/>
  <c r="I95" i="5"/>
  <c r="I94" i="5"/>
  <c r="I93" i="5"/>
  <c r="I92" i="5"/>
  <c r="I91" i="5"/>
  <c r="I90" i="5"/>
  <c r="I86" i="5"/>
  <c r="I85" i="5"/>
  <c r="I84" i="5"/>
  <c r="I83" i="5"/>
  <c r="I82" i="5"/>
  <c r="I81" i="5"/>
  <c r="I80" i="5"/>
  <c r="I79" i="5"/>
  <c r="I78" i="5"/>
  <c r="I77" i="5"/>
  <c r="I76" i="5"/>
  <c r="I71" i="5"/>
  <c r="I70" i="5"/>
  <c r="I69" i="5"/>
  <c r="I68" i="5"/>
  <c r="I67" i="5"/>
  <c r="I66" i="5"/>
  <c r="I65" i="5"/>
  <c r="I61" i="5"/>
  <c r="I60" i="5"/>
  <c r="I59" i="5"/>
  <c r="I55" i="5"/>
  <c r="I54" i="5"/>
  <c r="I53" i="5"/>
  <c r="I52" i="5"/>
  <c r="I51" i="5"/>
  <c r="I50" i="5"/>
  <c r="I49" i="5"/>
  <c r="I48" i="5"/>
  <c r="I47" i="5"/>
  <c r="I46" i="5"/>
  <c r="I45" i="5"/>
  <c r="I44" i="5"/>
  <c r="I40" i="5"/>
  <c r="I39" i="5"/>
  <c r="I38" i="5"/>
  <c r="I37" i="5"/>
  <c r="I36" i="5"/>
  <c r="I35" i="5"/>
  <c r="I34" i="5"/>
  <c r="I33" i="5"/>
  <c r="I32" i="5"/>
  <c r="I31" i="5"/>
  <c r="I22" i="5"/>
  <c r="I23" i="5"/>
  <c r="I24" i="5"/>
  <c r="I25" i="5"/>
  <c r="I26" i="5"/>
  <c r="I27" i="5"/>
  <c r="I21" i="5"/>
  <c r="I106" i="5" l="1"/>
  <c r="I87" i="5"/>
  <c r="I72" i="5"/>
  <c r="I62" i="5"/>
  <c r="I56" i="5"/>
  <c r="I41" i="5"/>
  <c r="I28" i="5"/>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4" i="4"/>
  <c r="I113" i="4"/>
  <c r="I112" i="4"/>
  <c r="I111" i="4"/>
  <c r="I110" i="4"/>
  <c r="I109" i="4"/>
  <c r="I108" i="4"/>
  <c r="I107" i="4"/>
  <c r="I106" i="4"/>
  <c r="I105" i="4"/>
  <c r="I104" i="4"/>
  <c r="I103" i="4"/>
  <c r="I102" i="4"/>
  <c r="I101" i="4"/>
  <c r="I100" i="4"/>
  <c r="I99" i="4"/>
  <c r="I98" i="4"/>
  <c r="I97" i="4"/>
  <c r="I96" i="4"/>
  <c r="I91" i="4"/>
  <c r="I90" i="4"/>
  <c r="I89" i="4"/>
  <c r="I88" i="4"/>
  <c r="I87" i="4"/>
  <c r="I86" i="4"/>
  <c r="I85" i="4"/>
  <c r="I84" i="4"/>
  <c r="I83" i="4"/>
  <c r="I82" i="4"/>
  <c r="I81" i="4"/>
  <c r="I77" i="4"/>
  <c r="I76" i="4"/>
  <c r="I75" i="4"/>
  <c r="I74" i="4"/>
  <c r="I73" i="4"/>
  <c r="I72" i="4"/>
  <c r="I71" i="4"/>
  <c r="I70" i="4"/>
  <c r="I66" i="4"/>
  <c r="I65" i="4"/>
  <c r="I64" i="4"/>
  <c r="I63" i="4"/>
  <c r="I62" i="4"/>
  <c r="I61" i="4"/>
  <c r="I60" i="4"/>
  <c r="I59" i="4"/>
  <c r="I58" i="4"/>
  <c r="I57" i="4"/>
  <c r="I56" i="4"/>
  <c r="I55" i="4"/>
  <c r="I54" i="4"/>
  <c r="I53" i="4"/>
  <c r="I52" i="4"/>
  <c r="I51" i="4"/>
  <c r="I50" i="4"/>
  <c r="I49" i="4"/>
  <c r="I48" i="4"/>
  <c r="I47" i="4"/>
  <c r="I46" i="4"/>
  <c r="I45" i="4"/>
  <c r="I44" i="4"/>
  <c r="I43" i="4"/>
  <c r="I39" i="4"/>
  <c r="I38" i="4"/>
  <c r="I37" i="4"/>
  <c r="I36" i="4"/>
  <c r="I35" i="4"/>
  <c r="I34" i="4"/>
  <c r="I33" i="4"/>
  <c r="I32" i="4"/>
  <c r="I31" i="4"/>
  <c r="I30" i="4"/>
  <c r="I22" i="4"/>
  <c r="I23" i="4"/>
  <c r="I24" i="4"/>
  <c r="I25" i="4"/>
  <c r="I26" i="4"/>
  <c r="I21" i="4"/>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5" i="7"/>
  <c r="I104" i="7"/>
  <c r="I103" i="7"/>
  <c r="I102" i="7"/>
  <c r="I101" i="7"/>
  <c r="I100" i="7"/>
  <c r="I99" i="7"/>
  <c r="I98" i="7"/>
  <c r="I97" i="7"/>
  <c r="I96" i="7"/>
  <c r="I95" i="7"/>
  <c r="I94" i="7"/>
  <c r="I93" i="7"/>
  <c r="I92" i="7"/>
  <c r="I91" i="7"/>
  <c r="I90" i="7"/>
  <c r="I89" i="7"/>
  <c r="I88" i="7"/>
  <c r="I87" i="7"/>
  <c r="I83" i="7"/>
  <c r="I82" i="7"/>
  <c r="I81" i="7"/>
  <c r="I80" i="7"/>
  <c r="I79" i="7"/>
  <c r="I78" i="7"/>
  <c r="I77" i="7"/>
  <c r="I76" i="7"/>
  <c r="I75" i="7"/>
  <c r="I74" i="7"/>
  <c r="I73" i="7"/>
  <c r="I69" i="7"/>
  <c r="I68" i="7"/>
  <c r="I70" i="7" s="1"/>
  <c r="I64" i="7"/>
  <c r="I63" i="7"/>
  <c r="I62" i="7"/>
  <c r="I61" i="7"/>
  <c r="I60" i="7"/>
  <c r="I59" i="7"/>
  <c r="I58" i="7"/>
  <c r="I57" i="7"/>
  <c r="I56" i="7"/>
  <c r="I55" i="7"/>
  <c r="I54" i="7"/>
  <c r="I53" i="7"/>
  <c r="I52" i="7"/>
  <c r="I51" i="7"/>
  <c r="I50" i="7"/>
  <c r="I49" i="7"/>
  <c r="I48" i="7"/>
  <c r="I47" i="7"/>
  <c r="I46" i="7"/>
  <c r="I45" i="7"/>
  <c r="I44" i="7"/>
  <c r="I43" i="7"/>
  <c r="I42" i="7"/>
  <c r="I38" i="7"/>
  <c r="I37" i="7"/>
  <c r="I36" i="7"/>
  <c r="I35" i="7"/>
  <c r="I34" i="7"/>
  <c r="I33" i="7"/>
  <c r="I32" i="7"/>
  <c r="I31" i="7"/>
  <c r="I30" i="7"/>
  <c r="I22" i="7"/>
  <c r="I23" i="7"/>
  <c r="I24" i="7"/>
  <c r="I25" i="7"/>
  <c r="I26" i="7"/>
  <c r="I21" i="7"/>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6" i="8"/>
  <c r="I155" i="8"/>
  <c r="I154" i="8"/>
  <c r="I153" i="8"/>
  <c r="I151" i="8"/>
  <c r="I150" i="8"/>
  <c r="I149" i="8"/>
  <c r="I148" i="8"/>
  <c r="I147" i="8"/>
  <c r="I146" i="8"/>
  <c r="I145" i="8"/>
  <c r="I144" i="8"/>
  <c r="I143" i="8"/>
  <c r="I142" i="8"/>
  <c r="I141" i="8"/>
  <c r="I140" i="8"/>
  <c r="I139" i="8"/>
  <c r="I138" i="8"/>
  <c r="I137" i="8"/>
  <c r="I136" i="8"/>
  <c r="I135" i="8"/>
  <c r="I134" i="8"/>
  <c r="I133" i="8"/>
  <c r="I132" i="8"/>
  <c r="I130" i="8"/>
  <c r="I129" i="8"/>
  <c r="I128" i="8"/>
  <c r="I127" i="8"/>
  <c r="I126" i="8"/>
  <c r="I124" i="8"/>
  <c r="I123" i="8"/>
  <c r="I122" i="8"/>
  <c r="I121" i="8"/>
  <c r="I120" i="8"/>
  <c r="I119" i="8"/>
  <c r="I118" i="8"/>
  <c r="I117" i="8"/>
  <c r="I116" i="8"/>
  <c r="I115" i="8"/>
  <c r="I114" i="8"/>
  <c r="I113" i="8"/>
  <c r="I112" i="8"/>
  <c r="I111" i="8"/>
  <c r="I110" i="8"/>
  <c r="I109" i="8"/>
  <c r="I108" i="8"/>
  <c r="I107" i="8"/>
  <c r="I106" i="8"/>
  <c r="I105" i="8"/>
  <c r="I104" i="8"/>
  <c r="I103" i="8"/>
  <c r="I102" i="8"/>
  <c r="I96" i="8"/>
  <c r="I95" i="8"/>
  <c r="I94" i="8"/>
  <c r="I93" i="8"/>
  <c r="I92" i="8"/>
  <c r="I91" i="8"/>
  <c r="I90" i="8"/>
  <c r="I89" i="8"/>
  <c r="I88" i="8"/>
  <c r="I87" i="8"/>
  <c r="I83" i="8"/>
  <c r="I82" i="8"/>
  <c r="I81" i="8"/>
  <c r="I80" i="8"/>
  <c r="I79" i="8"/>
  <c r="I78" i="8"/>
  <c r="I74" i="8"/>
  <c r="I73" i="8"/>
  <c r="I72" i="8"/>
  <c r="I71" i="8"/>
  <c r="I70" i="8"/>
  <c r="I69" i="8"/>
  <c r="I68" i="8"/>
  <c r="I67" i="8"/>
  <c r="I66" i="8"/>
  <c r="I65" i="8"/>
  <c r="I64" i="8"/>
  <c r="I63" i="8"/>
  <c r="I62" i="8"/>
  <c r="I61" i="8"/>
  <c r="I60" i="8"/>
  <c r="I59" i="8"/>
  <c r="I58" i="8"/>
  <c r="I57" i="8"/>
  <c r="I56" i="8"/>
  <c r="I55" i="8"/>
  <c r="I54" i="8"/>
  <c r="I53" i="8"/>
  <c r="I52" i="8"/>
  <c r="I48" i="8"/>
  <c r="I47" i="8"/>
  <c r="I46" i="8"/>
  <c r="I45" i="8"/>
  <c r="I44" i="8"/>
  <c r="I43" i="8"/>
  <c r="I42" i="8"/>
  <c r="I41" i="8"/>
  <c r="I22" i="8"/>
  <c r="I23" i="8"/>
  <c r="I24" i="8"/>
  <c r="I25" i="8"/>
  <c r="I26" i="8"/>
  <c r="I27" i="8"/>
  <c r="I28" i="8"/>
  <c r="I29" i="8"/>
  <c r="I30" i="8"/>
  <c r="I31" i="8"/>
  <c r="I32" i="8"/>
  <c r="I33" i="8"/>
  <c r="I34" i="8"/>
  <c r="I35" i="8"/>
  <c r="I36" i="8"/>
  <c r="I37" i="8"/>
  <c r="I21" i="8"/>
  <c r="I27" i="4" l="1"/>
  <c r="H109" i="5"/>
  <c r="I147" i="4"/>
  <c r="I115" i="4"/>
  <c r="I92" i="4"/>
  <c r="I78" i="4"/>
  <c r="I67" i="4"/>
  <c r="I40" i="4"/>
  <c r="I134" i="7"/>
  <c r="I106" i="7"/>
  <c r="I84" i="7"/>
  <c r="I65" i="7"/>
  <c r="I39" i="7"/>
  <c r="I27" i="7"/>
  <c r="I185" i="8"/>
  <c r="I157" i="8"/>
  <c r="I98" i="8"/>
  <c r="I84" i="8"/>
  <c r="I75" i="8"/>
  <c r="I49" i="8"/>
  <c r="I38" i="8"/>
  <c r="H110" i="5" l="1"/>
  <c r="H111" i="5" s="1"/>
  <c r="H150" i="4"/>
  <c r="H137" i="7"/>
  <c r="H188" i="8"/>
  <c r="H151" i="4" l="1"/>
  <c r="H152" i="4" s="1"/>
  <c r="H138" i="7"/>
  <c r="H139" i="7" s="1"/>
  <c r="H189" i="8"/>
  <c r="H190" i="8" s="1"/>
</calcChain>
</file>

<file path=xl/sharedStrings.xml><?xml version="1.0" encoding="utf-8"?>
<sst xmlns="http://schemas.openxmlformats.org/spreadsheetml/2006/main" count="1862" uniqueCount="451">
  <si>
    <t>KULUDE LOEND NR 1: ÜLDISED</t>
  </si>
  <si>
    <t>Artikli nr</t>
  </si>
  <si>
    <t>Makseartikli nimetus</t>
  </si>
  <si>
    <t>Parameetrid</t>
  </si>
  <si>
    <t>Mõõtühik</t>
  </si>
  <si>
    <t>Maht</t>
  </si>
  <si>
    <t>Ühikhind</t>
  </si>
  <si>
    <t>Maksumus</t>
  </si>
  <si>
    <t xml:space="preserve">Proovivõtt ja katsetamine </t>
  </si>
  <si>
    <t xml:space="preserve">kogusumma  </t>
  </si>
  <si>
    <t xml:space="preserve">Tööpiirkonna ja teede korrashoid  </t>
  </si>
  <si>
    <t>Summa kantud kokkuvõttesse</t>
  </si>
  <si>
    <t>KULUDE LOEND NR 2: EHITUSOBJEKTI ETTEVALMISTAMINE</t>
  </si>
  <si>
    <t xml:space="preserve">tk  </t>
  </si>
  <si>
    <t xml:space="preserve">m  </t>
  </si>
  <si>
    <t>tk</t>
  </si>
  <si>
    <t>KULUDE LOEND NR 3: MULLATÖÖD</t>
  </si>
  <si>
    <t>KULUDE LOEND NR 4: KATEND</t>
  </si>
  <si>
    <t>a</t>
  </si>
  <si>
    <t>b</t>
  </si>
  <si>
    <t>c</t>
  </si>
  <si>
    <t>h=10cm</t>
  </si>
  <si>
    <t>d</t>
  </si>
  <si>
    <t>h=5cm</t>
  </si>
  <si>
    <t>KULUDE LOEND NR 5: DRENAAŽ JA TRUUBID</t>
  </si>
  <si>
    <t>m</t>
  </si>
  <si>
    <t xml:space="preserve">objekt  </t>
  </si>
  <si>
    <t>KULUDE LOEND NR 7: LIIKLUSKORRALDUS- JA OHUTUSVAHENDID</t>
  </si>
  <si>
    <t xml:space="preserve">Liiklusmärgi ümbertõstmine  </t>
  </si>
  <si>
    <t>kogusumma</t>
  </si>
  <si>
    <t>KULUDE LOEND NR 8: TEHNOVÕRGUD</t>
  </si>
  <si>
    <t xml:space="preserve">Kontrollitoimingud  </t>
  </si>
  <si>
    <t>KULUDE LOEND NR 9: MAASTIKUKUJUNDUSTÖÖD</t>
  </si>
  <si>
    <t>KANTUD KOGU SUMMASSE</t>
  </si>
  <si>
    <t>e</t>
  </si>
  <si>
    <t>f</t>
  </si>
  <si>
    <t>g</t>
  </si>
  <si>
    <t xml:space="preserve">Kraavide kindlustamine killustikuga, fr 63/120 II spetsifikatsiooniprofiili geotekstiilil  </t>
  </si>
  <si>
    <t>Drenaažitoru PE SN8 De110 mm paigaldamine, täisring pilutatud, ümbritsetud geokangaga</t>
  </si>
  <si>
    <t>kompl</t>
  </si>
  <si>
    <t>Teleskoopiline sademeveekanalisatsioonirestkaev De560/500 mm koos malm kantluugiga 40 T (pallsettepesaga 300l) paigaldamine</t>
  </si>
  <si>
    <t>Sademeveetoru PE/PP SN8 De160 mm paigaldamine</t>
  </si>
  <si>
    <t>Sademeveetoru PE/PP SN8 De200 mm paigaldamine</t>
  </si>
  <si>
    <t>Sademeveetoru PE/PP SN8 De250 mm paigaldamine</t>
  </si>
  <si>
    <t>Isevoolsete torustike survepesu ja videouuring</t>
  </si>
  <si>
    <t>Olemasolevate toruühenduste ühendamine</t>
  </si>
  <si>
    <t>Olemasolevate toruühenduste sulgemine</t>
  </si>
  <si>
    <t>i</t>
  </si>
  <si>
    <t>h</t>
  </si>
  <si>
    <r>
      <t>m</t>
    </r>
    <r>
      <rPr>
        <vertAlign val="superscript"/>
        <sz val="10"/>
        <color theme="1"/>
        <rFont val="Trebuchet MS"/>
        <family val="2"/>
        <charset val="186"/>
      </rPr>
      <t>2</t>
    </r>
    <r>
      <rPr>
        <sz val="10"/>
        <color theme="1"/>
        <rFont val="Trebuchet MS"/>
        <family val="2"/>
        <charset val="186"/>
      </rPr>
      <t xml:space="preserve">  </t>
    </r>
  </si>
  <si>
    <t>Valgustuse metallmasti (h = 8m), jalandi, konsooli, valgusti montaaž. Lisandub valgusti maksumus</t>
  </si>
  <si>
    <t>KÄIBEMAKS 20%</t>
  </si>
  <si>
    <t>KOKKU KÄIBEMAKSUGA</t>
  </si>
  <si>
    <t>Pakkuja nimi, registrikood:</t>
  </si>
  <si>
    <t>Pakkuja esindaja või volitatud esindaja nimi, amet:</t>
  </si>
  <si>
    <t>Koond</t>
  </si>
  <si>
    <t>KOOND</t>
  </si>
  <si>
    <t xml:space="preserve">*Märkused: </t>
  </si>
  <si>
    <t>**Märkused:</t>
  </si>
  <si>
    <t>1. Tööde maksumus peab sisaldama kõiki töö teostamiseks vajalikke kulutusi ( tehnika, transport, tööjõud, maksud, ajutine liikluskorraldus ja ehitustsooni tähistamine jne).</t>
  </si>
  <si>
    <t>2. Kõik materjalid tuleb transportida, ladustada ja paigaldada vastavalt tootja poolt koostatud juhenditele.</t>
  </si>
  <si>
    <t>3. Torustike paigaldamise maht sisaldab: katete eemaldamist, kaeve- ja tagasitäite töid, kaeviku toestamist, veetõrjet, liigse pinnase äravedu, ristuvate kommunikatsioonide toestamist, olemasolevatele ristuvatele kaablitele kaitsehülsside paigaldamist, torustike soojustuse paigaldamist vajadusel, kohaliku pinnase asendmist liivaga, torudele aluse tegemist ja tihendamist, torude ja armatuuri paigaldamist, sõlmede tegemist (kõik tööd koos materjali maksumusega).</t>
  </si>
  <si>
    <t>xxxxx</t>
  </si>
  <si>
    <t xml:space="preserve">Load (sh sulgemisload), kindlustused </t>
  </si>
  <si>
    <t>kmpl</t>
  </si>
  <si>
    <t>PAKKUMISTABEL - Põhja pst ja Muuseumi tee rekonstrueerimine ja laiendamine (ETAPP IV)</t>
  </si>
  <si>
    <t xml:space="preserve">Ajutised tööd (sh. objektikontorid, ajutised teed, liikluse ümbersuunamiseks teed, ajutine hooldusala rehvide puhastamiseks) </t>
  </si>
  <si>
    <t xml:space="preserve">Tööde mõõdistamine (sh teede, markeeringu ja tehnovõrkude teostusmõõdistused, mõõteprotokollid) ja märkimistööd </t>
  </si>
  <si>
    <t xml:space="preserve">Tee maa-ala puhastamine </t>
  </si>
  <si>
    <t>Kasvupinnase eemaldamine</t>
  </si>
  <si>
    <t>Ehituseks sobimatu pinnase kaevandamine</t>
  </si>
  <si>
    <t>Uute kraavide kaevamine</t>
  </si>
  <si>
    <t>Mulde aluspinna planeerimine ja tihendamine</t>
  </si>
  <si>
    <t>Liiklusmärgid 0 suurusgrupp</t>
  </si>
  <si>
    <t>Liiklusmärgi postid koos vundamendiga</t>
  </si>
  <si>
    <t xml:space="preserve">Niidumuru (tüüp 3) kasvualuse rajamine ja muru külvamine </t>
  </si>
  <si>
    <t>Pargipink seljatoeta</t>
  </si>
  <si>
    <t>Muldkeha ehitus juurdeveetavast pinnasest, filtr. ≥ 0,5 m/ööp</t>
  </si>
  <si>
    <t>Muldkeha ehitus juurdeveetavast pinnasest, filtr. ≥ 0,2 m/ööp</t>
  </si>
  <si>
    <r>
      <t>m</t>
    </r>
    <r>
      <rPr>
        <vertAlign val="superscript"/>
        <sz val="10"/>
        <rFont val="Trebuchet MS"/>
        <family val="2"/>
        <charset val="186"/>
      </rPr>
      <t>2</t>
    </r>
  </si>
  <si>
    <r>
      <t>m</t>
    </r>
    <r>
      <rPr>
        <vertAlign val="superscript"/>
        <sz val="10"/>
        <rFont val="Trebuchet MS"/>
        <family val="2"/>
        <charset val="186"/>
      </rPr>
      <t>3</t>
    </r>
  </si>
  <si>
    <r>
      <t>Dreenkihi ehitus h</t>
    </r>
    <r>
      <rPr>
        <vertAlign val="subscript"/>
        <sz val="10"/>
        <rFont val="Trebuchet MS"/>
        <family val="2"/>
        <charset val="186"/>
      </rPr>
      <t>min</t>
    </r>
    <r>
      <rPr>
        <sz val="10"/>
        <rFont val="Trebuchet MS"/>
        <family val="2"/>
        <charset val="186"/>
      </rPr>
      <t>=30 cm</t>
    </r>
  </si>
  <si>
    <r>
      <t>Dreenkihi ehitus h</t>
    </r>
    <r>
      <rPr>
        <vertAlign val="subscript"/>
        <sz val="10"/>
        <rFont val="Trebuchet MS"/>
        <family val="2"/>
        <charset val="186"/>
      </rPr>
      <t>min</t>
    </r>
    <r>
      <rPr>
        <sz val="10"/>
        <rFont val="Trebuchet MS"/>
        <family val="2"/>
        <charset val="186"/>
      </rPr>
      <t>=20 cm</t>
    </r>
  </si>
  <si>
    <t>PAKKUMISTABEL - Põhja pst ja Muuseumi tee rekonstrueerimine ja laiendamine (ETAPP III)</t>
  </si>
  <si>
    <t>Geotekstiili NGS 3 paigaldamine</t>
  </si>
  <si>
    <t>Geovõrgu 30x30 kN paigaldamine</t>
  </si>
  <si>
    <t xml:space="preserve">Märkelint kirjaga "Sadekanal" sademeveetorustikule </t>
  </si>
  <si>
    <t>Sademeveekanalisatsiooni pimeühendus</t>
  </si>
  <si>
    <t>KULUDE LOEND NR 6: KONSTRUKTSIOONID</t>
  </si>
  <si>
    <t>Liivapritsi või survepesuga puhastamine </t>
  </si>
  <si>
    <t>Tekstiline juhatusmärk</t>
  </si>
  <si>
    <t>Teemärgistus termovaluplastikuga</t>
  </si>
  <si>
    <t xml:space="preserve">Valgustusmasti ümbertõstmine  </t>
  </si>
  <si>
    <t xml:space="preserve">Ol.olevate kaablite ümbertõstmine  </t>
  </si>
  <si>
    <t xml:space="preserve">Esitame pakkumuse Põhja pst ja Muuseumi tee IV etapi ehitamiseks: </t>
  </si>
  <si>
    <t>IV ETAPP: PK 16+54 kuni PK 19+76</t>
  </si>
  <si>
    <t>Konsultatsioonid Projekteerijaga</t>
  </si>
  <si>
    <t>komplekt</t>
  </si>
  <si>
    <t>Disc-golfi platsi (sh infotahvel, prügikastid, pink, viskeala) ümberpaigutamine uuele asukohale</t>
  </si>
  <si>
    <t>Geodeetilise mõõdistamisvõrgu punkti ümberpaigutamine (PK 18+50), kontrollmõõdistamine</t>
  </si>
  <si>
    <t>Parkla infotahvli koos konstr. ümberpaigutamine uuele asukohale</t>
  </si>
  <si>
    <t>Maakivide kuhila (paiknemine PK 16+65) ümberpaigutamine objektil uuele asukohale</t>
  </si>
  <si>
    <t xml:space="preserve">Raadamine ja juurimine </t>
  </si>
  <si>
    <t>h=20 cm</t>
  </si>
  <si>
    <t xml:space="preserve">Killustikalus mahasõitudel </t>
  </si>
  <si>
    <t>h=5 cm</t>
  </si>
  <si>
    <t xml:space="preserve">h=7 cm    </t>
  </si>
  <si>
    <t>h=0cm</t>
  </si>
  <si>
    <t>olemasoleva asfaltkatendi freesimine</t>
  </si>
  <si>
    <t>Killustikalus kergliikluse teedel ja puhkealadel</t>
  </si>
  <si>
    <t>Betoonäärekivid 8x20 cm (puhkealade ääristena) koos konstr.</t>
  </si>
  <si>
    <t>Juhtimiskilbi paigaldus</t>
  </si>
  <si>
    <t xml:space="preserve">Kontrollitoimingud (elektrilised mõõtmised)  </t>
  </si>
  <si>
    <t>Üleandmiseks vajaliku dokumentatsiooni koostamine</t>
  </si>
  <si>
    <t xml:space="preserve">Nõlva (truubi päiste) kindlustamine munakividega betoonisegul (C16/20) ning II-spetsifikatsiooniprofiili geotekstiilil  </t>
  </si>
  <si>
    <t xml:space="preserve">Tööprojektide ja tööjooniste koostamine </t>
  </si>
  <si>
    <t xml:space="preserve">Teemaa-ala puhastamine </t>
  </si>
  <si>
    <t xml:space="preserve">h=5 cm </t>
  </si>
  <si>
    <r>
      <t xml:space="preserve">Tihedast asfaltbetoonist kiht AC 8 Surf 70/100 (punane pigment)  </t>
    </r>
    <r>
      <rPr>
        <i/>
        <sz val="10"/>
        <rFont val="Trebuchet MS"/>
        <family val="2"/>
        <charset val="186"/>
      </rPr>
      <t xml:space="preserve">                                                                                  </t>
    </r>
  </si>
  <si>
    <t>h=7 cm</t>
  </si>
  <si>
    <t xml:space="preserve">h=5 cm  </t>
  </si>
  <si>
    <r>
      <t xml:space="preserve">Tihedast asfaltbetoonist kiht AC 20 Bin 70/100 sh kruntimine  </t>
    </r>
    <r>
      <rPr>
        <i/>
        <sz val="10"/>
        <rFont val="Trebuchet MS"/>
        <family val="2"/>
        <charset val="186"/>
      </rPr>
      <t xml:space="preserve">                                                                                  </t>
    </r>
  </si>
  <si>
    <r>
      <t>Poorsest asfaltbetoonist kiht AC 32 Base 70/100 sh kruntimine</t>
    </r>
    <r>
      <rPr>
        <i/>
        <sz val="10"/>
        <rFont val="Trebuchet MS"/>
        <family val="2"/>
        <charset val="186"/>
      </rPr>
      <t xml:space="preserve">                                                   </t>
    </r>
  </si>
  <si>
    <t>Reljeefsed (inva)kivid 400x400 koos sängituskihiga</t>
  </si>
  <si>
    <t xml:space="preserve">Munakivi sillutis betoonist (C16/20) alusel h=15…25cm ning II-spetsifikatsiooniprofiili geotekstiilil   </t>
  </si>
  <si>
    <t xml:space="preserve">h=25 cm </t>
  </si>
  <si>
    <t>Killustikalus h=25 cm (sõiduteed, ringristmik, juurdepääsud, munakivisillutisega kitsendused)</t>
  </si>
  <si>
    <t>Killustikalus h=20 cm (jalgteed, jalgrattateed, liiklussaared, puhkealad)</t>
  </si>
  <si>
    <t>h=17 cm</t>
  </si>
  <si>
    <t>Betoonäärekivid 8x20 cm koos konstr. (puhkealad)</t>
  </si>
  <si>
    <t>Betoonäärekivid 15x30 cm koos konstr. (juurdepääsud)</t>
  </si>
  <si>
    <t>Tardkivimist äärekivid 15x30 cm koos konstr. (ringristmik)</t>
  </si>
  <si>
    <t>Põhja pst ja Muuseumi tee rekonstrueerimine ja laiendamine (ETAPP III)</t>
  </si>
  <si>
    <t xml:space="preserve">Muru kasvualuse rajamine ja muru külvamine </t>
  </si>
  <si>
    <t>Multš orgaaniline</t>
  </si>
  <si>
    <t>m³</t>
  </si>
  <si>
    <t>Käsimärgistus värviga "974" (jalakäijad)</t>
  </si>
  <si>
    <t>Käsimärgistus värviga "975" (jalgratas)</t>
  </si>
  <si>
    <t>Liiklusmärgid I suurusgrupp</t>
  </si>
  <si>
    <t>Käsimärgistus värviga "963" (nool)</t>
  </si>
  <si>
    <t>Kordusmaanduse rajamine mastile</t>
  </si>
  <si>
    <t>Valgustite, jalandite demontaaž</t>
  </si>
  <si>
    <t xml:space="preserve">Lai maanduskontuur </t>
  </si>
  <si>
    <t>P110B108K</t>
  </si>
  <si>
    <t>S100B108K</t>
  </si>
  <si>
    <t>Valgustuse metallmasti (h = 6m), jalandi, konsoolita, valgusti montaaž. Lisandub valgusti maksumus</t>
  </si>
  <si>
    <t>A106SK</t>
  </si>
  <si>
    <t>Täiendav konsool/kinnitus olevale mastile ülekäiguraja valgusti jaoks (paigaldus 6m kõrgusele)</t>
  </si>
  <si>
    <t>Philips Unistreet BGP281 DM10 4581lm (3000K) või samaväärne</t>
  </si>
  <si>
    <t>Philips Unistreet BGP281 DN10 1400lm (3000K) või samaväärne</t>
  </si>
  <si>
    <t>Philips Unistreet BGP281 DM10 1780lm (3000K) või samaväärne</t>
  </si>
  <si>
    <t>Philips digistreet BGP761 6335lm (4000K) või samaväärne</t>
  </si>
  <si>
    <t xml:space="preserve">Kaablikaeviku kaevamine kaabli/kaablite paigaldamisega kaitsetorusse/kaitsetorudesse koos kaablitarvikutega (sh muhvid, maandustraat, hoiatuslint) ning koos taastamisega  </t>
  </si>
  <si>
    <t>Installatsioonimaterjalid</t>
  </si>
  <si>
    <t>hmin=30 cm</t>
  </si>
  <si>
    <t xml:space="preserve">Dreenkihi ehitus </t>
  </si>
  <si>
    <t xml:space="preserve"> hmin=20 cm</t>
  </si>
  <si>
    <t>Ajutine liikluskorraldus (s.h. infotahvlid ja liikluskorraldusprojekt, teekattemärgistus)</t>
  </si>
  <si>
    <t>PAKKUMISTABEL - Põhja pst ja Muuseumi tee rekonstrueerimine ja laiendamine (ETAPP II)</t>
  </si>
  <si>
    <t>Põhja pst ja Muuseumi tee rekonstrueerimine ja laiendamine (ETAPP II)</t>
  </si>
  <si>
    <t>II ETAPP: PK 6+93 kuni PK 9+52</t>
  </si>
  <si>
    <t>Killustikalus h=20 cm</t>
  </si>
  <si>
    <t>Killustikalus h=25 cm</t>
  </si>
  <si>
    <t>Konsool</t>
  </si>
  <si>
    <t>jm</t>
  </si>
  <si>
    <t>Muru kasvualuse rajamine ja muru külvamine</t>
  </si>
  <si>
    <t>Teleskoopiline sademeveekanalisatsiooni sadulkaev De560/500 mm koos malm luugiga 40 T</t>
  </si>
  <si>
    <t>Teleskoopiline sademeveekanalisatsiooni sadulkaev De800/630 mm koos malm luugiga 40 T</t>
  </si>
  <si>
    <t>Teleskoopiline sademeveekanalisatsioonirestkaev De560/500 mm koos malm kantluugiga 40 T (pallsettepesaga 300l)</t>
  </si>
  <si>
    <t>etapp III</t>
  </si>
  <si>
    <t>PAKKUMISTABEL - Põhja pst ja Muuseumi tee rekonstrueerimine ja laiendamine (ETAPP I)</t>
  </si>
  <si>
    <t>I ETAPP: Jaama tn - Põhja pst ristmiku ala kuni PK 6+93</t>
  </si>
  <si>
    <t>Põhja pst ja Muuseumi tee rekonstrueerimine ja laiendamine (ETAPP I)</t>
  </si>
  <si>
    <t>Põhja pst ja Muuseumi tee rekonstrueerimine ja laiendamine (ETAPP IV)</t>
  </si>
  <si>
    <t>Teleskoopiline sademeveekanalisatsioonikaev PE De560/500 mm koos malm luugiga 40 T paigaldamine</t>
  </si>
  <si>
    <t>Üksikpuude langetamine koos kändude juurimisega (freesimisega)</t>
  </si>
  <si>
    <t>Äärekivide lammutamine</t>
  </si>
  <si>
    <t>Betoonkivikatte lammutamine</t>
  </si>
  <si>
    <t xml:space="preserve">Valgustuse lülitusseadmete montaaž  </t>
  </si>
  <si>
    <t>Maapealse liitumiskilbi paigaldamine + maanduspaigaldis</t>
  </si>
  <si>
    <t>Madalpigne maakaablite kaitsmine PVC torudega</t>
  </si>
  <si>
    <t>Foorikandurid</t>
  </si>
  <si>
    <t>Fooripost pikkusega 4,5 m, vundamendiga RBJ-3B, paigaldusega (FP4A,FP6A,FP11A)</t>
  </si>
  <si>
    <t>Foorikonsool koonsooli pikkusega 4,5 m, TV kinnitamise võimalusega, kahe klemmliistu avaga, vundamendiga RBJ-6B, paigaldusega (FP4B)</t>
  </si>
  <si>
    <t>Fooriportaal portaali pikkusega 14 m, vundamentidega RBJ-6B, paigaldusega (FP1A-FP2)</t>
  </si>
  <si>
    <t>Foorikandurite ümbertõstmine, vajadusel uued vundamendid (FP8)</t>
  </si>
  <si>
    <t>Foorid</t>
  </si>
  <si>
    <t>Fooripeade ümbertõstmine</t>
  </si>
  <si>
    <t>Juhtkaabel MCMO 12x1,5 paigaldusega</t>
  </si>
  <si>
    <t>Juhtkaabel MCMO 27x1,5 paigaldusega</t>
  </si>
  <si>
    <t>Juhtkaabel MMO 5x1,5 paigaldus</t>
  </si>
  <si>
    <t xml:space="preserve">Sidekaabel CAT-5 paigaldusega </t>
  </si>
  <si>
    <t>Sidekaabel VMOHBU 10x2x0,5 paigaldusega anduritel</t>
  </si>
  <si>
    <t>Foorikaev läbim. 700 mm kaanega paigaldusega</t>
  </si>
  <si>
    <t xml:space="preserve">Kaablitrassi kaevamine koos tagasitäitega </t>
  </si>
  <si>
    <t>Andurid ja nupud</t>
  </si>
  <si>
    <t>Jalakäijate väljakutsenupud-summerite ümbertõstmine</t>
  </si>
  <si>
    <t>Sõidukite andurite ümbertõstmine</t>
  </si>
  <si>
    <t>Kontrollitoimingud</t>
  </si>
  <si>
    <t>Olemasoleva foorisüsteemi osaline demontaaž</t>
  </si>
  <si>
    <t>Märkelint kirjaga "Drenaaž" drenaažitorustikule</t>
  </si>
  <si>
    <t xml:space="preserve">Sademeveekanalisatsiooni pimeühendus </t>
  </si>
  <si>
    <t>etapp I</t>
  </si>
  <si>
    <t xml:space="preserve"> h=5 cm</t>
  </si>
  <si>
    <t xml:space="preserve"> h=7 cm   </t>
  </si>
  <si>
    <t>Dreenasfaldist kiht PA 20 täidetud Confalt mördiga</t>
  </si>
  <si>
    <r>
      <t xml:space="preserve">Tihedast asfaltbetoonist kiht AC 8 Surf 70/100   </t>
    </r>
    <r>
      <rPr>
        <i/>
        <sz val="10"/>
        <rFont val="Trebuchet MS"/>
        <family val="2"/>
        <charset val="186"/>
      </rPr>
      <t xml:space="preserve">                                                                                  </t>
    </r>
  </si>
  <si>
    <r>
      <t xml:space="preserve">Tihedast asfaltbetoonist kiht AC 16 Surf 70/100 </t>
    </r>
    <r>
      <rPr>
        <i/>
        <sz val="10"/>
        <rFont val="Trebuchet MS"/>
        <family val="2"/>
        <charset val="186"/>
      </rPr>
      <t xml:space="preserve"> </t>
    </r>
    <r>
      <rPr>
        <sz val="10"/>
        <rFont val="Trebuchet MS"/>
        <family val="2"/>
        <charset val="186"/>
      </rPr>
      <t xml:space="preserve">  </t>
    </r>
    <r>
      <rPr>
        <i/>
        <sz val="10"/>
        <rFont val="Trebuchet MS"/>
        <family val="2"/>
        <charset val="186"/>
      </rPr>
      <t xml:space="preserve">                                                                                  </t>
    </r>
  </si>
  <si>
    <t xml:space="preserve">Tihedast asfaltbetoonist kiht AC 16 Surf  70/100                                                                                   </t>
  </si>
  <si>
    <r>
      <t xml:space="preserve">Tihedast asfaltbetoonist kiht AC 8 Surf 70/100    </t>
    </r>
    <r>
      <rPr>
        <i/>
        <sz val="10"/>
        <rFont val="Trebuchet MS"/>
        <family val="2"/>
        <charset val="186"/>
      </rPr>
      <t xml:space="preserve">        </t>
    </r>
  </si>
  <si>
    <r>
      <t xml:space="preserve">Tihedast asfaltbetoonist kiht AC 16 Surf 70/100    </t>
    </r>
    <r>
      <rPr>
        <i/>
        <sz val="10"/>
        <rFont val="Trebuchet MS"/>
        <family val="2"/>
        <charset val="186"/>
      </rPr>
      <t xml:space="preserve">        </t>
    </r>
  </si>
  <si>
    <t xml:space="preserve">h=20 cm </t>
  </si>
  <si>
    <r>
      <t xml:space="preserve">Tihedast asfaltbetoonist kiht AC 8 Surf 70/100  </t>
    </r>
    <r>
      <rPr>
        <i/>
        <sz val="10"/>
        <rFont val="Trebuchet MS"/>
        <family val="2"/>
        <charset val="186"/>
      </rPr>
      <t xml:space="preserve">                                                                                  </t>
    </r>
  </si>
  <si>
    <r>
      <t>Tihedast asfaltbetoonist kiht AC 8 Surf 70/100 (punane pigment)</t>
    </r>
    <r>
      <rPr>
        <i/>
        <sz val="10"/>
        <rFont val="Trebuchet MS"/>
        <family val="2"/>
        <charset val="186"/>
      </rPr>
      <t xml:space="preserve">            </t>
    </r>
  </si>
  <si>
    <r>
      <t>Tihedast asfaltbetoonist kiht AC 20 Bin 70/100 sh kruntimine</t>
    </r>
    <r>
      <rPr>
        <i/>
        <sz val="10"/>
        <rFont val="Trebuchet MS"/>
        <family val="2"/>
        <charset val="186"/>
      </rPr>
      <t xml:space="preserve"> </t>
    </r>
    <r>
      <rPr>
        <sz val="10"/>
        <rFont val="Trebuchet MS"/>
        <family val="2"/>
        <charset val="186"/>
      </rPr>
      <t xml:space="preserve">  </t>
    </r>
    <r>
      <rPr>
        <i/>
        <sz val="10"/>
        <rFont val="Trebuchet MS"/>
        <family val="2"/>
        <charset val="186"/>
      </rPr>
      <t xml:space="preserve">                                                                                  </t>
    </r>
  </si>
  <si>
    <r>
      <t>Poorsest asfaltbetoonist kiht AC 32 Base 70/100 sh kruntimine</t>
    </r>
    <r>
      <rPr>
        <i/>
        <sz val="10"/>
        <rFont val="Trebuchet MS"/>
        <family val="2"/>
        <charset val="186"/>
      </rPr>
      <t xml:space="preserve">                                                      </t>
    </r>
  </si>
  <si>
    <t>Reljeefsed (inva)kivid (420x420mm hoiatav) koos sängituskihiga</t>
  </si>
  <si>
    <t>Reljeefsed (inva)kivid (420x420mm suunav) koos sängituskihiga</t>
  </si>
  <si>
    <t>hmin=6cm</t>
  </si>
  <si>
    <t>Killustikalus h=20 cm (jalg- ja jalgrattateed, liiklussaared, puhkealad)</t>
  </si>
  <si>
    <t>Reljeefsed (inva)kivid 420x420 (hoiatavad) koos sängituskihiga</t>
  </si>
  <si>
    <t>Betoonäärekivid 8x20 cm koos konstr.</t>
  </si>
  <si>
    <t>Betoonäärekivid 15x30 cm koos konstr.</t>
  </si>
  <si>
    <t>Tardkivimist äärekivid 15x30 cm koos konstr.</t>
  </si>
  <si>
    <t>Taktiilsed plaadid jalakäijate ja jalgratturite eraldamiseks vaheribal koos sängituskihiga</t>
  </si>
  <si>
    <t>Plastiktruup SN8 di800 paigaldamine</t>
  </si>
  <si>
    <t>Plastiktruup SN8 di300 paigaldamine</t>
  </si>
  <si>
    <t>Plastiktruup SN8 di400 paigaldamine</t>
  </si>
  <si>
    <t>Plastiktruup SN8 di500 paigaldamine</t>
  </si>
  <si>
    <t xml:space="preserve">Liiklusmärgi eemaldamine (koos postide, vundamentidega)  </t>
  </si>
  <si>
    <t>Võrkaia lammutamine (koos vundamendiga)</t>
  </si>
  <si>
    <t>Puitaia lammutamine (koos vundamendiga)</t>
  </si>
  <si>
    <t>hmin=20 cm</t>
  </si>
  <si>
    <t>Valgustuse metallmasti (h = 10m), jalandi, konsooli, valgusti montaaž. Lisandub valgusti maksumus</t>
  </si>
  <si>
    <t>P110B110K</t>
  </si>
  <si>
    <t>Valgusti Vizulo Mini Martin 10000lm (3000K) või samaväärne</t>
  </si>
  <si>
    <t>Philips Unistreet BGP281 DM10 5200lm (3000K) või samaväärne</t>
  </si>
  <si>
    <t>Tänavavalgustus (vt TV spetsifikatsioon etapp III)</t>
  </si>
  <si>
    <t>Tänavavalgustus (vt TV spetsifikatsioon etapp II)</t>
  </si>
  <si>
    <t>Tänavavalgustus (vt TV spetsifikatsioon etapp IV)</t>
  </si>
  <si>
    <t>Prügikast Raila 1 osaline 120l (sh sisemine konteiner, anti-graffiti lakk)</t>
  </si>
  <si>
    <t>Prügikast Raila 3-osaline (sh sisemine konteiner, anti-graffiti lakk)</t>
  </si>
  <si>
    <t xml:space="preserve">Prügikast Raila 3 osaline (sh sisemine konteiner, anti-graffiti lakk) </t>
  </si>
  <si>
    <t>Pargipink seljatoe ja käetugedega</t>
  </si>
  <si>
    <t>Sademeveetoru PE/PP SN8 De315 mm paigaldamine</t>
  </si>
  <si>
    <t>Sademeveetoru PE/PP SN8 De1200/Di1000 mm paigaldamine</t>
  </si>
  <si>
    <t xml:space="preserve">Märkelint kirjaga "Sadekanal" sademeveetorustikule paigadalmine </t>
  </si>
  <si>
    <t>Teleskoopiline sademeveekanalisatsioonikaev PE De560/500 mm koos malm luugiga 40 T</t>
  </si>
  <si>
    <t>Teleskoopiline sademveekanalisatsioonikaev PE De1600/630 mm koos malm luugiga 40 T</t>
  </si>
  <si>
    <t xml:space="preserve">Teleskoopiline külgsissevooluga sademeveekanalisatsioonirestkaev De560/500 mm koos malmluugiga 40 T (pallsettepesaga 300l) koos äärekivide serva lõikamisega kaevusuunaliseks mõlemal pool kaevu </t>
  </si>
  <si>
    <t>PAKKUMISTABEL - Põhja pst ja Muuseumi tee rekonstrueerimine ja laiendamine (ETAPP I-IV)</t>
  </si>
  <si>
    <t xml:space="preserve">Tee-ehitus ja tehnovõrgud </t>
  </si>
  <si>
    <t>III ETAPP: PK 9+52 kuni PK 16+54</t>
  </si>
  <si>
    <t>Põhja pst ja Muuseumi tee rekonstrueerimine ja laiendamine (ETAPP I-IV)</t>
  </si>
  <si>
    <t>I ETAPP:</t>
  </si>
  <si>
    <t>II ETAPP:</t>
  </si>
  <si>
    <t>III ETAPP:</t>
  </si>
  <si>
    <t>OSA 1 Tee-ehitus ja tehnovõrgud (TV). Tööde tellija Tartu Linnavalitsus.</t>
  </si>
  <si>
    <t>OSA 2 Tehnovõrgud (SK). Tööde tellija AS Tartu Veevärk liitumislepinguga Tartu Linnavalitsus.</t>
  </si>
  <si>
    <t>OSA 1 Tee-ehitus ja tehnovõrgud (TV). Tööde tellija Tartu Linnavalitsus 50% osalusega.</t>
  </si>
  <si>
    <t>OSA 1 Tee-ehitus ja tehnovõrgud (TV). Tööde tellija Tartu Vald 50% osalusega.</t>
  </si>
  <si>
    <t>OSA 2 Tehnovõrgud (SK). Tööde tellija AS Tartu Veevärk liitumislepinguga Tartu Linnavalitsus 50% osalusega.</t>
  </si>
  <si>
    <t>OSA 2 Tehnovõrgud (SK). Tööde tellija AS Tartu Veevärk liitumislepinguga Tartu Vald 50% osalusega.</t>
  </si>
  <si>
    <t>IV ETAPP:</t>
  </si>
  <si>
    <t>I-IV ETAPP: Jaama tn - Põhja pst ristmiku ala kuni PK 19+76</t>
  </si>
  <si>
    <t>KOKKU KOOND KM-ga</t>
  </si>
  <si>
    <t>Geodeetilise mõõdistamisvõrgu punkti ümberpaigutamine (PK2+04J par; PK2+22J)</t>
  </si>
  <si>
    <t>Olemasoleva katendi  freesimine</t>
  </si>
  <si>
    <t xml:space="preserve">Olemasoleva katendi tasandusfreesimine </t>
  </si>
  <si>
    <t xml:space="preserve">h=5 cm   </t>
  </si>
  <si>
    <t xml:space="preserve">h=7 cm   </t>
  </si>
  <si>
    <r>
      <t xml:space="preserve">Tihedast asfaltbetoonist kiht AC 8 Surf 70/100    </t>
    </r>
    <r>
      <rPr>
        <i/>
        <sz val="10"/>
        <rFont val="Trebuchet MS"/>
        <family val="2"/>
        <charset val="186"/>
      </rPr>
      <t xml:space="preserve">     </t>
    </r>
  </si>
  <si>
    <r>
      <t xml:space="preserve">Tihedast asfaltbetoonist kiht AC 16 Surf 70/100   </t>
    </r>
    <r>
      <rPr>
        <i/>
        <sz val="10"/>
        <rFont val="Trebuchet MS"/>
        <family val="2"/>
        <charset val="186"/>
      </rPr>
      <t xml:space="preserve"> </t>
    </r>
    <r>
      <rPr>
        <sz val="10"/>
        <rFont val="Trebuchet MS"/>
        <family val="2"/>
        <charset val="186"/>
      </rPr>
      <t xml:space="preserve">  </t>
    </r>
    <r>
      <rPr>
        <i/>
        <sz val="10"/>
        <rFont val="Trebuchet MS"/>
        <family val="2"/>
        <charset val="186"/>
      </rPr>
      <t xml:space="preserve">                                                                                  </t>
    </r>
  </si>
  <si>
    <r>
      <t xml:space="preserve">Tihedast asfaltbetoonist kiht AC 16 Surf 70/100    </t>
    </r>
    <r>
      <rPr>
        <i/>
        <sz val="10"/>
        <rFont val="Trebuchet MS"/>
        <family val="2"/>
        <charset val="186"/>
      </rPr>
      <t xml:space="preserve"> </t>
    </r>
    <r>
      <rPr>
        <sz val="10"/>
        <rFont val="Trebuchet MS"/>
        <family val="2"/>
        <charset val="186"/>
      </rPr>
      <t xml:space="preserve">  </t>
    </r>
    <r>
      <rPr>
        <i/>
        <sz val="10"/>
        <rFont val="Trebuchet MS"/>
        <family val="2"/>
        <charset val="186"/>
      </rPr>
      <t xml:space="preserve">                                                                                  </t>
    </r>
  </si>
  <si>
    <t>h=6 cm</t>
  </si>
  <si>
    <t>Ootekoda koos betoonplaadiga</t>
  </si>
  <si>
    <t>2-2,5m kõrgustele lehtpuudele kasvualuse rajamine, istutamine ja toestamine (sh tugiteibad, sidumispael); Virgiinia toomingas 'Schubert'</t>
  </si>
  <si>
    <t>2-2,5m kõrgustele lehtpuudele kasvualuse rajamine, istutamine ja toestamine (sh tugiteibad, sidumispael); Crataegus submollis (Karvane viirpuu)</t>
  </si>
  <si>
    <t>Põõsaste lausistutuse kasvualuse rajamine ja istutamine, multšimine; Spiraea japonica 'Macrophylla' (Jaapani enelas 'Macrophylla')</t>
  </si>
  <si>
    <t>Põõsaste lausistutuse kasvualuse rajamine ja istutamine, multšimine; Physocarpus opulifolius 'Summer Wine' (Lodjap-põisenelas 'Summer Wine')</t>
  </si>
  <si>
    <t>Põõsaste lausistutuse kasvualuse rajamine ja istutamine, multšimine; Potentilla fruticosa 'Mount Everest (Harilik põõsasmaran 'Mount Everest)</t>
  </si>
  <si>
    <t>Püsikute kasvualuse rajamine ja istutamine, multšimine; kõrrelised (Teravaõiene kastik 'Karl Foerster')</t>
  </si>
  <si>
    <t>Infotahvel (koos konstr.) paigaldamine</t>
  </si>
  <si>
    <t>Pargipink seljatoega (väike)</t>
  </si>
  <si>
    <t xml:space="preserve">Niidumuru (tüüp 1) kasvualuse rajamine (kasvupinnas, aluskiht kruus) ja muru külvamine </t>
  </si>
  <si>
    <t xml:space="preserve">Niidumuru (tüüp 3) kasvualuse rajamine ja muru külvamine (sh hüdrokülv)  </t>
  </si>
  <si>
    <t>Prügikast Raila Dog (junnijaam) (sh sisemine konteiner, anti-graffiti lakk, biolagunevate kottidega)</t>
  </si>
  <si>
    <t>Üle 2,5m kõrgustele lehtpuudele kasvualuse rajamine, istutamine ja toestamine; "Salix alba 'Tristis'" (Leinaremmelgas 'Tristis')</t>
  </si>
  <si>
    <t>Üle 2,5m kõrgustele lehtpuudele kasvualuse rajamine, istutamine ja toestamine;  "Quercus robur" (Harilik tamm)</t>
  </si>
  <si>
    <t>2-2,5m kõrgustele lehtpuudele kasvualuse rajamine, istutamine ja toestamine; "Sorbus aucuparia" (Harilik pihlakas)</t>
  </si>
  <si>
    <t>2-2,5m kõrgustele lehtpuudele kasvualuse rajamine, istutamine ja toestamine; "Salix fragilis 'Bullata'" (Rabe remmelgas "Bullata")</t>
  </si>
  <si>
    <t>2-2,5m kõrgustele lehtpuudele kasvualuse rajamine, istutamine ja toestamine; "Crataegus submollis" (Karvane viirpuu)</t>
  </si>
  <si>
    <t>2-2,5m kõrgustele lehtpuudele kasvualuse rajamine, istutamine ja toestamine, "Crataegus laevigata 'Crimson Cloud'" (Tömbilehine viirpuu 'Crimson Cloud')</t>
  </si>
  <si>
    <t>Põõsaste lausistutuse kasvualuse rajamine ja istutamine, multšimine; "Spiraea japonica 'Macrophylla'" (Jaapani enelas 'Macrophylla')</t>
  </si>
  <si>
    <t>Põõsaste lausistutuse kasvualuse rajamine ja istutamine, multšimine; "Philadelphus 'Schneesturm'" (Ebajasmiin 'Schneesturm')</t>
  </si>
  <si>
    <t>Põõsaste lausistutuse kasvualuse rajamine ja istutamine, multšimine; "Cornus alba 'Sibirica'" (Siberi kontpuu 'Sibirica')</t>
  </si>
  <si>
    <t>Põõsaste lausistutuse kasvualuse rajamine ja istutamine, multšimine; "Physocarpus opulifolius 'Summer Wine'" (Lodjap-põisenelas 'Summer Wine')</t>
  </si>
  <si>
    <t>Põõsaste lausistutuse kasvualuse rajamine ja istutamine, multšimine; "Spiraea nipponica  'June Bride'" (Nipponi enelas 'June Bride')</t>
  </si>
  <si>
    <t>Põõsaste lausistutuse kasvualuse rajamine ja istutamine, multšimine; "Potentilla fruticosa 'Mount Everest" (Harilik põõsasmaran 'Mount Everest)</t>
  </si>
  <si>
    <t xml:space="preserve">Püsikute kasvualuse rajamine (sh. multšimine) ja istutamine; kõrrelised "Calamagrostis x acutiflora 'Karl Foerster'" (Teravaõiene kastik 'Karl Foerster') </t>
  </si>
  <si>
    <t>Infotabloo toite katmine kaanega (metallist, luuk kinnine 40t)</t>
  </si>
  <si>
    <t>tk </t>
  </si>
  <si>
    <t xml:space="preserve">Niidumuru (tüüp 2) kasvualuse rajamine (kasvupinnas, aluskiht kruus) ja muru külvamine </t>
  </si>
  <si>
    <t>Üle 2,5m kõrgustele lehtpuudele kasvualuse rajamine, istutamine ja toestamine; "Alnus glutinosa" (Sanglepp)</t>
  </si>
  <si>
    <t>2-2,5m kõrgustele lehtpuudele kasvualuse rajamine, istutamine ja toestamine; "Prunus virginiana 'Schubert'" (Virgiinia toomingas 'Schubert')</t>
  </si>
  <si>
    <t>2-2,5m kõrgustele lehtpuudele kasvualuse rajamine, istutamine ja toestamine; "Sorbus aucuparia" (Harilik pihlakas)</t>
  </si>
  <si>
    <t>2-2,5m kõrgustele lehtpuudele kasvualuse rajamine, istutamine ja toestamine; "Syringa amurensis" (Amuuri sirel)</t>
  </si>
  <si>
    <t>Põõsaste lausistutuse kasvualuse rajamine ja istutamine, multšimine;  "Philadelphus coronarius 'Variegatus'" (Harilik ebajasmiin 'Variegatus')</t>
  </si>
  <si>
    <t>Põõsaste lausistutuse kasvualuse rajamine ja istutamine, multšimine; "Cornus stolonifera 'Flaviramea'" (Võsund-kontpuu 'Flaviramea')</t>
  </si>
  <si>
    <t>Põõsaste lausistutuse kasvualuse rajamine ja istutamine, multšimine; "Potentilla fruticosa 'Primrose Beauty'" (Harilik põõsasmaran 'Primrose Beauty')</t>
  </si>
  <si>
    <t>Põõsaste lausistutuse kasvualuse rajamine ja istutamine, multšimine; "Symphoricarpos 'Arvid'" (Lumimari 'Arvid')</t>
  </si>
  <si>
    <t>Põõsaste lausistutuse kasvualuse rajamine ja istutamine, multšimine; "'DP Big Bang'" (Jaapani enelas 'DP Big Bang')</t>
  </si>
  <si>
    <t>Püsikute kasvualuse rajamine (sh. multšimine) ja istutamine; kõrrelised Molinia arundinacea 'Karl Foerster' (Roog-sinihelmikas 'Karl Foerster')</t>
  </si>
  <si>
    <t>Üle 2,5m kõrgustele lehtpuudele kasvualuse rajamine, istutamine ja toestamine; "Betula Pendula'" (Arukask)</t>
  </si>
  <si>
    <t>Üle 2,5m kõrgustele lehtpuudele kasvualuse rajamine, istutamine ja toestamine; "Alnus glutinosa 'Pyramidalis'" (Sanglepp ’Pyramidalis’)</t>
  </si>
  <si>
    <t>Põõsaste lausistutuse kasvualuse rajamine ja istutamine, multšimine; "Spiraea japonica 'Macrophylla"' (Jaapani enelas 'Macrophylla')</t>
  </si>
  <si>
    <t>Põõsaste lausistutuse kasvualuse rajamine ja istutamine, multšimine; Cornus stolonifera 'Flaviramea' (Võsund-kontpuu 'Flaviramea')</t>
  </si>
  <si>
    <t>Põõsaste lausistutuse kasvualuse rajamine ja istutamine, multšimine; Spiraea japonica 'DP Big Bang' (Jaapani enelas 'DP Big Bang')</t>
  </si>
  <si>
    <t>Põõsaste lausistutuse kasvualuse rajamine ja istutamine, multšimine, Potentilla fruticosa 'Mango-Tango' (Harilik põõsasmaran 'Mango-Tango')</t>
  </si>
  <si>
    <t>Põõsaste lausistutuse kasvualuse rajamine ja istutamine, multšimine, Potentilla fruticosa 'Primrose Beauty' (Harilik põõsasmaran 'Primrose Beauty')</t>
  </si>
  <si>
    <t>Põõsaste lausistutuse kasvualuse rajamine ja istutamine, multšimine, Physocarpus opulifolius 'Little Greeny' (Lodjap-põisenelas 'Little Greeny')</t>
  </si>
  <si>
    <t>Põõsaste lausistutuse kasvualuse rajamine ja istutamine, multšimine, Physocarpus opulifolius 'Little Angel' (Lodjap-põisenelas 'Little Angel')</t>
  </si>
  <si>
    <t xml:space="preserve">Põõsaste lausistutuse kasvualuse rajamine ja istutamine, multšimine  Symphoricarpos 'Arvid' (Lumimari 'Arvid') </t>
  </si>
  <si>
    <t xml:space="preserve">Põõsaste lausistutuse kasvualuse rajamine ja istutamine, multšimine, Philadelphus coronarius 'Variegatus' (Harilik ebajasmiin 'Variegatus') </t>
  </si>
  <si>
    <t xml:space="preserve">Püsikute kasvualuse rajamine (sh. multšimine) ja istutamine; kõrrelised "Molinia arundinacea 'Karl Foerster''" (Roog-sinihelmikas 'Karl Foerster') </t>
  </si>
  <si>
    <t>Püsikute kasvualuse rajamine ja istutamine (sh. multšimine); sibullilled Crocus vernus ’Jeanne d’Arc’ (Kevadine krookus ’Jeanne d’Arc’)</t>
  </si>
  <si>
    <t>Püsikute kasvualuse rajamine ja istutamine (sh multšimine); sibullilled Narcissus 'Pipit' (Nartsiss 'Pipit')</t>
  </si>
  <si>
    <t xml:space="preserve">Püsikute kasvualuse rajamine ja istutamine (sh multšimine); sibullilled Narcissus triandrus 'Thalia' (Kolmisnartsiss 'Thalia') </t>
  </si>
  <si>
    <t>Foorijuhtimissüsteem (vt fooride materjalide spetsifikatsioon)</t>
  </si>
  <si>
    <t>Foorikontrollerite paigaldus koos installeerimisega sh kontrolleri ühendamine juhtimiskeskusesse ja programeerimine</t>
  </si>
  <si>
    <t>Fooripost TV kinnitamise võimalusega, kahe klemmliistu avaga vundamendiga, paigaldusega  (FP5,FP7A)</t>
  </si>
  <si>
    <t>Kaitsetoru kollane läbim 75 mm A klass paigaldusega</t>
  </si>
  <si>
    <t>Kaitsetoru kollane läbim 110 mm A klass paigaldusega</t>
  </si>
  <si>
    <t>Kaitsetoru kollane läbim 75mm B klass paigaldusega</t>
  </si>
  <si>
    <t>Kaablid ja kaevud</t>
  </si>
  <si>
    <t>Tänavavalgustus (vt TV spetsifikatsioon etapp I)</t>
  </si>
  <si>
    <t>Philips Digistreet BGP761 6335lm (4000K) või samaväärne</t>
  </si>
  <si>
    <t>Philips Digistreet BGP761 7602lm (4000K) või samaväärne</t>
  </si>
  <si>
    <t>Philips Digistreet BGP761 7602lm (4000K) (optika DPL1) või samaväärne</t>
  </si>
  <si>
    <t>Philips Digistreet BGP761 7602lm (4000K) (optika DPR1) või samaväärne</t>
  </si>
  <si>
    <t>Philips Digistreet BGP761 8507lm (4000K) või samaväärne</t>
  </si>
  <si>
    <t>Philips Digistreet BGP761 6335lm (4000K) (optika DPR1) või samaväärne</t>
  </si>
  <si>
    <t>Philips Digistreet BGP761 6335lm (4000K) (optika DPL1) või samaväärne</t>
  </si>
  <si>
    <t xml:space="preserve">Valgustuse lülituskilbi montaaž (sh maandus) </t>
  </si>
  <si>
    <t xml:space="preserve">Õhuliini demontaaž  </t>
  </si>
  <si>
    <t>Tee-ehitus ja tehnovõrgud</t>
  </si>
  <si>
    <t xml:space="preserve">OSA 2 tööde tellija: AS Tartu Veevärk (ETAPP III) liitumislepinguga Tartu Linnavalitsus (ETAPP III) 50% ja Tartu vald (ETAPP III) 50%** </t>
  </si>
  <si>
    <t xml:space="preserve">OSA 1 Muuseumi tee ja Põhja pst tööde tellija: Tartu Linnavalitsus (ETAPP II)*  </t>
  </si>
  <si>
    <t>1. Tööde maksumus peab sisaldama kõiki töö teostamiseks vajalikke tegevusi ja kulutusi ( tehnika, transport, tööjõud, maksud, ajutine liikluskorraldus ja ehitustsooni tähistamine jne), mis on tarvilikud antud peatüki kuuluvate tööde lõpuleviimiseks koos materjalidega.</t>
  </si>
  <si>
    <t>KOKKU 1 ja 2 osa KM-ga</t>
  </si>
  <si>
    <t>Elektrivõrk (vt elektri osa materjalide spetsifikatsioon etapp I)</t>
  </si>
  <si>
    <t xml:space="preserve">OSA 1 Muuseumi tee ja Põhja pst tööde tellija: Tartu Linnavalitsus (ETAPP I)* </t>
  </si>
  <si>
    <t>Sademeveetoru PE/PP SN8 De110 mm paigaldamine</t>
  </si>
  <si>
    <t>Sademeveetoru PE/PP SN8 De688 mm paigaldamine</t>
  </si>
  <si>
    <t>Teleskoopiline sademevee kanalisatsioonikaev PE De400/315 mm koos malm luugiga 40 T</t>
  </si>
  <si>
    <t>Teleskoopiline sademevee kanalisatsioonikaev PE De560/500 mm koos malm luugiga 40 T</t>
  </si>
  <si>
    <t>Teleskoopiline sademevee kanalisatsioonikaev PE De1400/630 mm koos malm luugiga 40 T</t>
  </si>
  <si>
    <t xml:space="preserve">Olevate PE, Bet kaevude rekonstrueerimine (kaevuluukide tõstmine/langetamine projekti tasapinda, vajadusel uute tõusutorude või reguleerimisrõngaste paigaldamine, kaevu rekonstrueerimine ja puhastamine) - kanalisatsioonikaevud (sh SK,D,K) </t>
  </si>
  <si>
    <t xml:space="preserve">Olevate PE, Bet kaevude rekonstrueerimine (kaevuluukide tõstmine/langetamine projekti tasapinda, vajadusel uute tõusutorude või reguleerimisrõngaste paigaldamine, kaevu rekonstrueerimine ja puhastamine) - veekaevud, hüdrandikaevud </t>
  </si>
  <si>
    <t>Teleskoopiline sademevee kanalisatsioonikaev PE De1600/630 mm koos malm luugiga 40 T</t>
  </si>
  <si>
    <t>Geodeetilise mõõdistamisvõrgu punkti ümberpaigutamine (PK 16+44 par), ümberpaigutamise kava koostamine, kooskõlastamine, koos mõõdistamisvõrgu punkti kaitsmisega (sh materjalid)</t>
  </si>
  <si>
    <t xml:space="preserve">OSA 1 Muuseumi tee tööde tellijad: Tartu Linnavalitsus (ETAPP IV) 50% ja Tartu vald (ETAPP IV) 50% ulatuses* </t>
  </si>
  <si>
    <t>h=6cm</t>
  </si>
  <si>
    <t xml:space="preserve">Parkla mahasõidu rajamine asukohal PK 18+50 - PK 18+66 vastavalt Töövõtja koostatud tööjoonisele (sh väljakaeve, mahasõidu katend, mulde pinnas, truubi rajamine, kergliiklusteedega kokkuviimine)  </t>
  </si>
  <si>
    <t>Betoonkivisillutis koos konstr., tüüp 1 (kollane)</t>
  </si>
  <si>
    <t>Betoonkivisillutis koos konstr., tüüp 2 (punane)</t>
  </si>
  <si>
    <t xml:space="preserve">Peenarde kindlustamine ja kokkuviimine kivimaterjali seguga fr. 0/32 (pos 6, MKM_m101_lisa10) </t>
  </si>
  <si>
    <t xml:space="preserve">Peenarde kindlustamine kivimaterjali seguga fr. 0/32 (pos 6, MKM_m101_lisa10)  </t>
  </si>
  <si>
    <t xml:space="preserve">Nõlva (sh truubi päiste) kindlustamine munakividega betoonisegul (C16/20) ning II-spetsifikatsiooniprofiili geotekstiilil  </t>
  </si>
  <si>
    <t>Truubi otste viimistlus nõlva kaldele</t>
  </si>
  <si>
    <t>43002  *BHK</t>
  </si>
  <si>
    <t>Jalgrattahoidja kaar  (koos konstr.) paigaldamine</t>
  </si>
  <si>
    <t>Kilbi maanduspaigaldis</t>
  </si>
  <si>
    <t>KOKKU OSALUSED 1 osa KM-ga</t>
  </si>
  <si>
    <t xml:space="preserve">9. Sibullillede istutus asendada muru kasvualuse rajamise ja muru külvamisega. (II, III, IV etapp). </t>
  </si>
  <si>
    <t xml:space="preserve">1. Töömahtude koondtabelis esitatud mahud on konstruktiivsed (sh geomeetrilised) ning ei sisalda ehitaja töövõtetest v. tehnilistest vajadustest (ülekatetest, sillutiskivide paigaldamisest, sesoonse markeeringu teostamisest) tulenevaid tehnoloogilisi kulusid, mis kuuluvad loogilise osana (automaatselt) töövõtja riskide hulka. (I, II, III, IV etapp). </t>
  </si>
  <si>
    <t xml:space="preserve">2. Käesolev teetööde kirjelduste loetelu on koostatud Transpordiameti 18.02.2019 TTK versiooni järgi. (I, II, III, IV etapp). </t>
  </si>
  <si>
    <t xml:space="preserve">3. Tabelis on esitatud torustike põhimaterjalid, sisse ei ole arvestatud isevoolsete torustike muhvliitmikke, tihendeid, ühendusliitmikke olemasolevate kaevudega. Kaablite ja maanduskontuuri pikkused ei sisalda kaablivaru, kaitsetorusid, masti ja seinasiseseid ühendusi. (I, II, III, IV etapp).  </t>
  </si>
  <si>
    <t xml:space="preserve">4. Kõik kasutatavad projektijärgsed sillutiskivide tüübid ja valik tuleb enne ehitustöid kooskõlastada Tellija esindajaga. (I, II, III, IV etapp). </t>
  </si>
  <si>
    <t>6. Kaablite paigaldamise maht sisaldab: katete eemaldamist, kaeve- ja tagasitäite töid, kaeviku toestamist, veetõrjet, liigse pinnase äravedu, ristuvate kommunikatsioonide toestamist, kohaliku pinnase asendmist liivaga, kaablitele aluse tegemist ja tihendamist. (I, II, III, IV etapp).</t>
  </si>
  <si>
    <t>7. Tänavavalgustuse paigaldamise maht sisaldab järgeva dokumentatsiooni koostamist ja elektrivõrguga liitumist: elektripaigaldise nõuetekohasuse deklaratsioon,elektripaigaldise kasutuselevõtule eelneva auditi protokoll, mõõteprotokollid (maandustakistuse, kaitse-, PEN- ja potentsiaaliühtlustusjuhtmete katkematuse ja isolatsioonitakistuse mõõtmine). (I, II, III, IV etapp).</t>
  </si>
  <si>
    <t xml:space="preserve">5. Enne tee-ehitustööde algust kohale kutsuda töövõtjal tehnovõrkude valdajad ning välja selgitada, millises mahus on vajalik olemasolevaid kaeve, kapesid rekonstrueerida! Vajadusel asendada kaevude luugid, kraed uutega! Materjali annab tehnovõrgu valdaja. (I, II, III etapp). </t>
  </si>
  <si>
    <t xml:space="preserve">Esitame pakkumuse Põhja pst ja Muuseumi tee III etapi ehitamiseks: </t>
  </si>
  <si>
    <t>KOKKU OSALUSED 1 ja 2 osa KM-ga</t>
  </si>
  <si>
    <t>2-2,5 kõrgustele lehtpuudele kasvualuse rajamine, istutamine ja toestamine; "Syringa amurensis" (Amuuri sirel)</t>
  </si>
  <si>
    <t>2-2,5 kõrgustele lehtpuudele kasvualuse rajamine, istutamine ja toestamine; "Alnus glutinosa" (Sanglepp)</t>
  </si>
  <si>
    <t>Jalgrattahoidja kaar (koos konstr.) paigaldamine</t>
  </si>
  <si>
    <t>Kahepaiksete ja roomajate suunavad piirded vastavalt joonisele TL 7-02 rajamine</t>
  </si>
  <si>
    <t>43003  *BHK</t>
  </si>
  <si>
    <t>Kahepaiksete ja roomajate tunnelid vastavalt joonisele TL 7-02 rajamine</t>
  </si>
  <si>
    <t>Tööprojektide ja tööjooniste koostamine (sh truubile Di800 kontrollkaevu paigaldamise tööjoonis kaevukellaga PK 10+23)</t>
  </si>
  <si>
    <t>Tööprojektide ja tööjooniste koostamine (sh parkla mahasõidu geomeetria ja vertikaalplaneeringu sh truubi tööjoonise koostamine ja sidumine projektlahendusega PK 18+50 kuni PK 18+66 ja kooskõlastamine)</t>
  </si>
  <si>
    <t xml:space="preserve">Truubitorule Di800 kontrollkaevu paigaldamine PK 10+23 vastavalt tööjoonisele </t>
  </si>
  <si>
    <t xml:space="preserve">Truupide demonteerimine koos päistega </t>
  </si>
  <si>
    <t xml:space="preserve">Olemasolevate truupite demonteerimine koos päistega </t>
  </si>
  <si>
    <t xml:space="preserve">OSA 1 Muuseumi tee tööde tellijad: Tartu Linnavalitsus (ETAPP III) 50% ja Tartu vald (ETAPP III) 50% ulatuses* </t>
  </si>
  <si>
    <t>Konstruktsioonide ja teepäraldiste lammutamine, demonteerimine ja ümberpaigutamine jäätmejaama (sh bet. rajatised (estakaadid, talad, sambad, tugiseinad jms konstruktsioonide raamesse jääv), betoonkattega platsid, olevad piirded, liiklusmärgid, viidad, mastid, mahutid, kasvuhooned, ehitusjäätmed jm)</t>
  </si>
  <si>
    <t>Olemasoleva betoonist kaevu lammutamine</t>
  </si>
  <si>
    <t xml:space="preserve">10. Arvestada Muuseumi teel töömahtude vähenemisega järgnevalt: piketaaži suunas paremal (Tartu valla pool) paiknev kergliiklustee (PK 9+45 kuni PK 15+65) koos kolme puhkealaga (PK 12+00; PK 13+44; PK 15+19) ning samas lõigus projekteeritud kergliiklustee tänavavalgustus (VTK 1.2 kuni VTK 1.16) ja veetorustik ei ole antud ehitushanke osa. Pakkumistabelis vastavad töödemahud on vähendatud ärajäävate osade mahtude võrra. (III etapp).  </t>
  </si>
  <si>
    <t>Killustikalus h=20 cm (mahasõidud)</t>
  </si>
  <si>
    <t>Olemasoleva katendi freesimine</t>
  </si>
  <si>
    <t>Betoonkivisillutis h=6 cm, (tüüp 2 punane) koos sängituskihiga</t>
  </si>
  <si>
    <t>Betoonkivisillutis h=6 cm, (tüüp 3 hall) koos sängituskihiga</t>
  </si>
  <si>
    <t>Betoonkivisillutis h=6 cm, (tüüp 1 kollane) koos sängituskihiga</t>
  </si>
  <si>
    <t>Killustikalus h=25 cm (sõidutee, ringristmik, munakivisillutisega kitsendused)</t>
  </si>
  <si>
    <t>Olevate PE, Bet kaevude/kambrite rekonstrueerimine (kaevu/ kambriluukide tõstmine/langetamine projekti tasapinda, vajadusel uute tõusutorude või reguleerimisrõngaste paigaldamine, kaevu/kambrite rekonstrueerimine ja puhastamine) - sidekaevud ja sidekambrid</t>
  </si>
  <si>
    <t>Ajutine liikluskorraldus (s.h. infotahvlid ja liikluskorraldusprojekt, ajutine teekattemärgistus)</t>
  </si>
  <si>
    <t>Torupiire (koos konstr., paigaldusega)</t>
  </si>
  <si>
    <t>450N, D=75mm</t>
  </si>
  <si>
    <t>750N, D=75mm</t>
  </si>
  <si>
    <t>PVC-kaitsetoru (roheline) paigaldamine</t>
  </si>
  <si>
    <t xml:space="preserve">Esitame pakkumuse Põhja pst ja Muuseumi tee II etapi ehitamiseks: </t>
  </si>
  <si>
    <t xml:space="preserve">11. Arvestada Põhja pst ja Muuseumi teel tehnovõrkude töömahtude vähenemisega järgnevalt: sidekanalisatsiooni, gaasitorustiku, kaugküttetorustiku, osalise vee- ja reoveekanalisatsioonitorustiku rajamine ei ole antud ehitushanke osa. Pakkumistabelis vastavad töödemahud on vähendatud ärajäävate osade mahtude võrra. (I, II, III etapp).   </t>
  </si>
  <si>
    <t>43003 *BHK</t>
  </si>
  <si>
    <t>Täringukivisillutis 14x14x14cm koos bet. sängituskihiga (sängitusbetoon C16/20) ja spetsiaalse vuugitäiteseguga ROMPOX segu või samaväärne</t>
  </si>
  <si>
    <t>450N, D=50mm</t>
  </si>
  <si>
    <t>750N, D=50mm</t>
  </si>
  <si>
    <t>etapp II</t>
  </si>
  <si>
    <t>OSA 2 tööde tellija: AS Tartu Veevärk (ETAPP II) liitumislepinguga Tartu linnavalitsus**</t>
  </si>
  <si>
    <t>OSA 2 tööde tellija: AS Tartu Veevärk (ETAPP I) liitumislepinguga Tartu linnavalitsus**</t>
  </si>
  <si>
    <t xml:space="preserve">Esitame pakkumuse Põhja pst ja Muuseumi tee I-IV etapi ehitamiseks: </t>
  </si>
  <si>
    <t>OSA 1 Tee-ehitus ja tehnovõrgud (TV, EL, FOORID). Tööde tellija Tartu Linnavalitsus.</t>
  </si>
  <si>
    <t>KOKKU OSALUSED 1,2 ja 3 osa KM-ga</t>
  </si>
  <si>
    <t>I-IV ETAPP:  mahtude jagunemine ja asukoha skeem</t>
  </si>
  <si>
    <t>OBJEKTI KOOND MAKSUMUS:</t>
  </si>
  <si>
    <t xml:space="preserve">Esitame pakkumuse Põhja pst ja Muuseumi tee I etapi ehitamiseks: </t>
  </si>
  <si>
    <t xml:space="preserve">Tööprojektide ja tööjooniste koostamine (Elektrivõrgu tööjoonise koostamine ja kooskõlastamine Elektrilevi OÜ-ga) </t>
  </si>
  <si>
    <t xml:space="preserve">Liiklusmärgi eemaldamine (koos postidega, vundamentidega)  </t>
  </si>
  <si>
    <t xml:space="preserve">Truupide demonteerimine </t>
  </si>
  <si>
    <t>Etapp I</t>
  </si>
  <si>
    <t>Etapp II</t>
  </si>
  <si>
    <t>Etapp III</t>
  </si>
  <si>
    <r>
      <t xml:space="preserve">8. MA 20325 all olevate tööde mahus tuleb arvestada kogusummas objekti ulatuses ehitatava tänava alasse jäävate olemasolevate konstruktsioonide ja teepäraldiste lammutamisega, demonteerimisega ja ümberpaigutamisega jäätmejaama sh tööde käsitlusala sisaldab kaevamist, täitmist, lammutamist, demonteerimist ja Töövõtja poolt utiliseerimist koos vajalike masinate ja kuluva tööjõuga. Tööde maht ei ole võrdsustatud joonistel näidatud üksik objekti likvideerimisega! (I, II, III etapp). </t>
    </r>
    <r>
      <rPr>
        <sz val="10"/>
        <color rgb="FFFF0000"/>
        <rFont val="Trebuchet MS"/>
        <family val="2"/>
        <charset val="186"/>
      </rPr>
      <t>Tööde täpne mahu ulatus etappide lõikes määrata Töövõtjal paikvaatluse korras.</t>
    </r>
    <r>
      <rPr>
        <sz val="10"/>
        <rFont val="Trebuchet MS"/>
        <family val="2"/>
        <charset val="186"/>
      </rPr>
      <t xml:space="preserve">      </t>
    </r>
  </si>
  <si>
    <t>Ühiskasutuses prügikonteinerite ümberpaigutamine uuele asukohale (PK2+06 par → Tüve tn 10)</t>
  </si>
  <si>
    <t>Rattaringluse rattaparkla ajutine teisaldamine ning ehitusjärgne tagasipaigaldamine</t>
  </si>
  <si>
    <t>Tähispostide eemaldamine</t>
  </si>
  <si>
    <t>Torupiirde eemaldamine</t>
  </si>
  <si>
    <t xml:space="preserve">Prügikonteinerite ajutine eemaldamine, ümberpaigutamine uuele asukohale </t>
  </si>
  <si>
    <t>Maakivi likvideerimine</t>
  </si>
  <si>
    <r>
      <t xml:space="preserve">Poorsest asfaltbetoonist kiht AC 32 Base 70/100 sh kruntimine                                                                </t>
    </r>
    <r>
      <rPr>
        <i/>
        <sz val="10"/>
        <rFont val="Trebuchet MS"/>
        <family val="2"/>
        <charset val="186"/>
      </rPr>
      <t xml:space="preserve"> </t>
    </r>
    <r>
      <rPr>
        <sz val="10"/>
        <rFont val="Trebuchet MS"/>
        <family val="2"/>
        <charset val="186"/>
      </rPr>
      <t xml:space="preserve"> </t>
    </r>
    <r>
      <rPr>
        <i/>
        <sz val="10"/>
        <rFont val="Trebuchet MS"/>
        <family val="2"/>
        <charset val="186"/>
      </rPr>
      <t xml:space="preserve">                                                     </t>
    </r>
  </si>
  <si>
    <t>Reljeefsed (inva)kivid (420x420mm hoiatavad) koos sängituskihiga</t>
  </si>
  <si>
    <t>xxxx</t>
  </si>
  <si>
    <t>Olemasolevate sademeveetorustiku/drenaaži kaevude likvideerimine</t>
  </si>
  <si>
    <t xml:space="preserve">Olevate PE, Bet kaevude rekonstrueerimine (kaevuluukide tõstmine/langetamine projekti tasapinda, vajadusel uute tõusutorude või reguleerimisrõngaste paigaldamine, kaevu rekonstrueerimine ja puhastamine) - veekaevud, hüdrandikaevud, kaped </t>
  </si>
  <si>
    <t>Olevate PE, Bet kaevude/kambrite rekonstrueerimine (kaevu/ kambriluukide tõstmine/langetamine projekti tasapinda, vajadusel uute tõusutorude või reguleerimisrõngaste paigaldamine, kaevu/kambrite rekonstrueerimine ja puhastamine) - soojatorustikukaevud ja -kambrid</t>
  </si>
  <si>
    <t>Kaabli/ kaablite paigaldus koos taastamisega (1*madalpinge maakaabel) vastavalt tööjoonisele</t>
  </si>
  <si>
    <t>Kaabli/ kaablite paigaldus koos taastamisega
(2tk * madalpinge maakaablid + 1tk * keskpinge maakaabel) vastavalt tööjoonisele</t>
  </si>
  <si>
    <t>Tänavavalgustuse juhtimiskilp koos sisuga, maanduspaigaldisega</t>
  </si>
  <si>
    <t xml:space="preserve">Valgustusmasti demontaaž koos konstr.  </t>
  </si>
  <si>
    <r>
      <rPr>
        <b/>
        <sz val="10"/>
        <color theme="1"/>
        <rFont val="Times New Roman"/>
        <family val="1"/>
        <charset val="186"/>
      </rPr>
      <t>*BHK</t>
    </r>
    <r>
      <rPr>
        <sz val="10"/>
        <color theme="1"/>
        <rFont val="Times New Roman"/>
        <family val="1"/>
        <charset val="186"/>
      </rPr>
      <t xml:space="preserve">= bituumeni hinna korrigeerimine vastavalt </t>
    </r>
    <r>
      <rPr>
        <b/>
        <sz val="10"/>
        <color theme="1"/>
        <rFont val="Times New Roman"/>
        <family val="1"/>
        <charset val="186"/>
      </rPr>
      <t>Lepingu lisale 7</t>
    </r>
    <r>
      <rPr>
        <sz val="10"/>
        <color theme="1"/>
        <rFont val="Times New Roman"/>
        <family val="1"/>
        <charset val="186"/>
      </rPr>
      <t xml:space="preserve">  -  Bituumeni hinna korrigeerimine</t>
    </r>
  </si>
  <si>
    <t>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</si>
</sst>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_€"/>
    <numFmt numFmtId="165" formatCode="#\ ###\ ###"/>
    <numFmt numFmtId="166" formatCode="#,##0\ _k_r"/>
    <numFmt numFmtId="167" formatCode="_-* #,##0\ [$€-425]_-;\-* #,##0\ [$€-425]_-;_-* &quot;-&quot;??\ [$€-425]_-;_-@_-"/>
    <numFmt numFmtId="168" formatCode="0.0"/>
    <numFmt numFmtId="169" formatCode="General;;"/>
  </numFmts>
  <fonts count="24" x14ac:knownFonts="1">
    <font>
      <sz val="11"/>
      <color theme="1"/>
      <name val="Calibri"/>
      <family val="2"/>
      <scheme val="minor"/>
    </font>
    <font>
      <sz val="10"/>
      <color theme="1"/>
      <name val="Times New Roman"/>
      <family val="1"/>
      <charset val="186"/>
    </font>
    <font>
      <b/>
      <sz val="10"/>
      <color theme="1"/>
      <name val="Times New Roman"/>
      <family val="1"/>
      <charset val="186"/>
    </font>
    <font>
      <sz val="10"/>
      <name val="Times New Roman"/>
      <family val="1"/>
      <charset val="186"/>
    </font>
    <font>
      <sz val="10"/>
      <name val="Arial"/>
      <family val="2"/>
      <charset val="186"/>
    </font>
    <font>
      <sz val="10"/>
      <color theme="1"/>
      <name val="Trebuchet MS"/>
      <family val="2"/>
      <charset val="186"/>
    </font>
    <font>
      <b/>
      <sz val="10"/>
      <color theme="1"/>
      <name val="Trebuchet MS"/>
      <family val="2"/>
      <charset val="186"/>
    </font>
    <font>
      <sz val="10"/>
      <color rgb="FFFF0000"/>
      <name val="Trebuchet MS"/>
      <family val="2"/>
      <charset val="186"/>
    </font>
    <font>
      <vertAlign val="superscript"/>
      <sz val="10"/>
      <color theme="1"/>
      <name val="Trebuchet MS"/>
      <family val="2"/>
      <charset val="186"/>
    </font>
    <font>
      <sz val="10"/>
      <name val="Trebuchet MS"/>
      <family val="2"/>
      <charset val="186"/>
    </font>
    <font>
      <vertAlign val="superscript"/>
      <sz val="10"/>
      <name val="Trebuchet MS"/>
      <family val="2"/>
      <charset val="186"/>
    </font>
    <font>
      <b/>
      <sz val="10"/>
      <name val="Trebuchet MS"/>
      <family val="2"/>
      <charset val="186"/>
    </font>
    <font>
      <b/>
      <sz val="12"/>
      <name val="Trebuchet MS"/>
      <family val="2"/>
      <charset val="186"/>
    </font>
    <font>
      <sz val="10"/>
      <name val="Arial"/>
      <family val="2"/>
    </font>
    <font>
      <b/>
      <u/>
      <sz val="10"/>
      <name val="Trebuchet MS"/>
      <family val="2"/>
      <charset val="186"/>
    </font>
    <font>
      <sz val="10"/>
      <name val="Times New Roman"/>
      <family val="1"/>
    </font>
    <font>
      <vertAlign val="subscript"/>
      <sz val="10"/>
      <name val="Trebuchet MS"/>
      <family val="2"/>
      <charset val="186"/>
    </font>
    <font>
      <i/>
      <sz val="10"/>
      <name val="Trebuchet MS"/>
      <family val="2"/>
      <charset val="186"/>
    </font>
    <font>
      <u/>
      <sz val="12"/>
      <name val="Trebuchet MS"/>
      <family val="2"/>
      <charset val="186"/>
    </font>
    <font>
      <sz val="12"/>
      <color theme="1"/>
      <name val="Trebuchet MS"/>
      <family val="2"/>
      <charset val="186"/>
    </font>
    <font>
      <sz val="12"/>
      <color theme="1"/>
      <name val="Times New Roman"/>
      <family val="1"/>
      <charset val="186"/>
    </font>
    <font>
      <b/>
      <u/>
      <sz val="10"/>
      <color theme="1"/>
      <name val="Times New Roman"/>
      <family val="1"/>
      <charset val="186"/>
    </font>
    <font>
      <sz val="11"/>
      <color theme="1"/>
      <name val="Calibri"/>
      <family val="2"/>
      <scheme val="minor"/>
    </font>
    <font>
      <sz val="10"/>
      <color rgb="FFFF0000"/>
      <name val="Times New Roman"/>
      <family val="1"/>
      <charset val="186"/>
    </font>
  </fonts>
  <fills count="5">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top/>
      <bottom style="double">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s>
  <cellStyleXfs count="5">
    <xf numFmtId="0" fontId="0" fillId="0" borderId="0"/>
    <xf numFmtId="2" fontId="4" fillId="0" borderId="0"/>
    <xf numFmtId="0" fontId="4" fillId="0" borderId="0"/>
    <xf numFmtId="0" fontId="13" fillId="0" borderId="0"/>
    <xf numFmtId="43" fontId="22" fillId="0" borderId="0" applyFont="0" applyFill="0" applyBorder="0" applyAlignment="0" applyProtection="0"/>
  </cellStyleXfs>
  <cellXfs count="332">
    <xf numFmtId="0" fontId="0" fillId="0" borderId="0" xfId="0"/>
    <xf numFmtId="0" fontId="1" fillId="0" borderId="0" xfId="0" applyFont="1"/>
    <xf numFmtId="0" fontId="3" fillId="0" borderId="0" xfId="0" applyFont="1"/>
    <xf numFmtId="0" fontId="1" fillId="0" borderId="0" xfId="0" applyFont="1" applyFill="1"/>
    <xf numFmtId="164" fontId="5" fillId="0" borderId="0" xfId="0" applyNumberFormat="1" applyFont="1" applyAlignment="1">
      <alignment horizontal="center" vertical="center"/>
    </xf>
    <xf numFmtId="0" fontId="5" fillId="0" borderId="0" xfId="0" applyFont="1"/>
    <xf numFmtId="0" fontId="5" fillId="0" borderId="0" xfId="0" applyFont="1" applyAlignment="1">
      <alignment horizontal="center" vertical="center"/>
    </xf>
    <xf numFmtId="1" fontId="5" fillId="0" borderId="0" xfId="0" applyNumberFormat="1" applyFont="1"/>
    <xf numFmtId="164" fontId="5" fillId="0" borderId="0" xfId="0" applyNumberFormat="1" applyFont="1"/>
    <xf numFmtId="2" fontId="5" fillId="0" borderId="0" xfId="0" applyNumberFormat="1" applyFont="1"/>
    <xf numFmtId="0" fontId="5" fillId="0" borderId="1" xfId="0" applyFont="1" applyBorder="1"/>
    <xf numFmtId="0" fontId="5" fillId="0" borderId="1" xfId="0" applyFont="1" applyBorder="1" applyAlignment="1">
      <alignment horizontal="center" vertical="center"/>
    </xf>
    <xf numFmtId="1" fontId="5" fillId="0" borderId="1" xfId="0" applyNumberFormat="1" applyFont="1" applyBorder="1" applyAlignment="1">
      <alignment horizontal="center"/>
    </xf>
    <xf numFmtId="164" fontId="5" fillId="0" borderId="1" xfId="0" applyNumberFormat="1" applyFont="1" applyBorder="1" applyAlignment="1">
      <alignment horizontal="center"/>
    </xf>
    <xf numFmtId="2" fontId="5" fillId="0" borderId="1" xfId="0" applyNumberFormat="1" applyFont="1" applyBorder="1" applyAlignment="1">
      <alignment horizontal="center"/>
    </xf>
    <xf numFmtId="0" fontId="5" fillId="0" borderId="5" xfId="0" applyFont="1" applyBorder="1" applyAlignment="1">
      <alignment horizontal="justify" vertical="center" wrapText="1"/>
    </xf>
    <xf numFmtId="0" fontId="5" fillId="0" borderId="0" xfId="0" applyFont="1" applyFill="1"/>
    <xf numFmtId="1" fontId="5" fillId="0" borderId="0" xfId="0" applyNumberFormat="1" applyFont="1" applyFill="1"/>
    <xf numFmtId="2" fontId="5" fillId="0" borderId="0" xfId="0" applyNumberFormat="1" applyFont="1" applyFill="1"/>
    <xf numFmtId="0" fontId="5" fillId="0" borderId="1" xfId="0" applyFont="1" applyFill="1" applyBorder="1"/>
    <xf numFmtId="0" fontId="5" fillId="0" borderId="1" xfId="0" applyFont="1" applyFill="1" applyBorder="1" applyAlignment="1">
      <alignment horizontal="center" vertical="center"/>
    </xf>
    <xf numFmtId="1" fontId="5" fillId="0" borderId="1" xfId="0" applyNumberFormat="1" applyFont="1" applyFill="1" applyBorder="1" applyAlignment="1">
      <alignment horizontal="center"/>
    </xf>
    <xf numFmtId="164" fontId="5" fillId="0" borderId="1" xfId="0" applyNumberFormat="1" applyFont="1" applyFill="1" applyBorder="1" applyAlignment="1">
      <alignment horizontal="center"/>
    </xf>
    <xf numFmtId="2" fontId="5" fillId="0" borderId="1" xfId="0" applyNumberFormat="1" applyFont="1" applyFill="1" applyBorder="1" applyAlignment="1">
      <alignment horizontal="center"/>
    </xf>
    <xf numFmtId="164" fontId="5" fillId="0" borderId="5" xfId="0" applyNumberFormat="1" applyFont="1" applyFill="1" applyBorder="1" applyAlignment="1">
      <alignment horizontal="center" vertical="center"/>
    </xf>
    <xf numFmtId="2" fontId="5" fillId="0" borderId="5" xfId="0" applyNumberFormat="1" applyFont="1" applyFill="1" applyBorder="1" applyAlignment="1">
      <alignment vertical="center"/>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164" fontId="5" fillId="0" borderId="3" xfId="0" applyNumberFormat="1" applyFont="1" applyFill="1" applyBorder="1" applyAlignment="1">
      <alignment horizontal="center" vertical="center"/>
    </xf>
    <xf numFmtId="2" fontId="5" fillId="0" borderId="3" xfId="0" applyNumberFormat="1" applyFont="1" applyFill="1" applyBorder="1" applyAlignment="1">
      <alignment vertical="center"/>
    </xf>
    <xf numFmtId="0" fontId="5" fillId="0" borderId="5" xfId="0" applyFont="1" applyFill="1" applyBorder="1" applyAlignment="1">
      <alignment horizontal="justify" vertical="center" wrapText="1"/>
    </xf>
    <xf numFmtId="0" fontId="5" fillId="0" borderId="0" xfId="0" applyFont="1" applyFill="1" applyAlignment="1">
      <alignment horizontal="justify" vertical="center" wrapText="1"/>
    </xf>
    <xf numFmtId="0" fontId="5" fillId="0" borderId="0" xfId="0" applyFont="1" applyFill="1" applyAlignment="1">
      <alignment horizontal="center" vertical="center" wrapText="1"/>
    </xf>
    <xf numFmtId="164" fontId="5" fillId="0" borderId="0" xfId="0" applyNumberFormat="1" applyFont="1" applyFill="1" applyAlignment="1">
      <alignment horizontal="right"/>
    </xf>
    <xf numFmtId="164" fontId="5" fillId="0" borderId="5" xfId="0" applyNumberFormat="1" applyFont="1" applyFill="1" applyBorder="1"/>
    <xf numFmtId="2" fontId="5" fillId="0" borderId="5" xfId="0" applyNumberFormat="1" applyFont="1" applyFill="1" applyBorder="1"/>
    <xf numFmtId="0" fontId="6" fillId="0" borderId="0" xfId="0" applyFont="1"/>
    <xf numFmtId="0" fontId="5" fillId="3" borderId="0" xfId="0" applyFont="1" applyFill="1"/>
    <xf numFmtId="0" fontId="5" fillId="3" borderId="0" xfId="0" applyFont="1" applyFill="1" applyAlignment="1">
      <alignment horizontal="center" vertical="center"/>
    </xf>
    <xf numFmtId="1" fontId="5" fillId="3" borderId="0" xfId="0" applyNumberFormat="1" applyFont="1" applyFill="1"/>
    <xf numFmtId="164" fontId="5" fillId="3" borderId="0" xfId="0" applyNumberFormat="1" applyFont="1" applyFill="1"/>
    <xf numFmtId="2" fontId="5" fillId="3" borderId="0" xfId="0" applyNumberFormat="1" applyFont="1" applyFill="1"/>
    <xf numFmtId="0" fontId="2" fillId="0" borderId="0" xfId="0" applyFont="1"/>
    <xf numFmtId="0" fontId="6" fillId="3" borderId="0" xfId="0" applyFont="1" applyFill="1"/>
    <xf numFmtId="0" fontId="6" fillId="3" borderId="0" xfId="0" applyFont="1" applyFill="1" applyAlignment="1">
      <alignment horizontal="center" vertical="center"/>
    </xf>
    <xf numFmtId="1" fontId="6" fillId="3" borderId="0" xfId="0" applyNumberFormat="1" applyFont="1" applyFill="1"/>
    <xf numFmtId="164" fontId="6" fillId="3" borderId="0" xfId="0" applyNumberFormat="1" applyFont="1" applyFill="1"/>
    <xf numFmtId="2" fontId="6" fillId="3" borderId="0" xfId="0" applyNumberFormat="1" applyFont="1" applyFill="1"/>
    <xf numFmtId="0" fontId="5" fillId="2" borderId="5" xfId="0" applyFont="1" applyFill="1" applyBorder="1" applyAlignment="1">
      <alignment horizontal="center" vertical="center" wrapText="1"/>
    </xf>
    <xf numFmtId="1" fontId="5" fillId="2" borderId="5" xfId="0" applyNumberFormat="1" applyFont="1" applyFill="1" applyBorder="1"/>
    <xf numFmtId="164" fontId="5" fillId="2" borderId="5" xfId="0" applyNumberFormat="1" applyFont="1" applyFill="1" applyBorder="1" applyAlignment="1">
      <alignment horizontal="right"/>
    </xf>
    <xf numFmtId="2" fontId="5" fillId="2" borderId="5" xfId="0" applyNumberFormat="1" applyFont="1" applyFill="1" applyBorder="1"/>
    <xf numFmtId="0" fontId="6" fillId="3" borderId="0" xfId="0" applyFont="1" applyFill="1" applyAlignment="1">
      <alignment horizontal="justify" vertical="center" wrapText="1"/>
    </xf>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0" fontId="9" fillId="0" borderId="0" xfId="0" applyFont="1" applyFill="1" applyAlignment="1">
      <alignment wrapText="1"/>
    </xf>
    <xf numFmtId="0" fontId="9" fillId="0" borderId="0" xfId="0" applyFont="1" applyFill="1" applyAlignment="1">
      <alignment horizontal="center" wrapText="1"/>
    </xf>
    <xf numFmtId="4" fontId="9" fillId="0" borderId="0" xfId="0" applyNumberFormat="1" applyFont="1" applyFill="1" applyAlignment="1">
      <alignment wrapText="1"/>
    </xf>
    <xf numFmtId="4" fontId="9" fillId="0" borderId="13" xfId="0" applyNumberFormat="1" applyFont="1" applyFill="1" applyBorder="1" applyAlignment="1">
      <alignment wrapText="1"/>
    </xf>
    <xf numFmtId="0" fontId="9" fillId="0" borderId="0" xfId="0" applyFont="1" applyFill="1" applyBorder="1" applyAlignment="1">
      <alignment wrapText="1"/>
    </xf>
    <xf numFmtId="0" fontId="9" fillId="0" borderId="0" xfId="0" applyFont="1" applyFill="1" applyBorder="1" applyAlignment="1">
      <alignment horizontal="center" wrapText="1"/>
    </xf>
    <xf numFmtId="4" fontId="9" fillId="0" borderId="0" xfId="0" applyNumberFormat="1" applyFont="1" applyFill="1" applyBorder="1" applyAlignment="1">
      <alignment wrapText="1"/>
    </xf>
    <xf numFmtId="165" fontId="9" fillId="0" borderId="0" xfId="0" applyNumberFormat="1" applyFont="1" applyFill="1" applyAlignment="1" applyProtection="1">
      <alignment vertical="center" wrapText="1"/>
      <protection hidden="1"/>
    </xf>
    <xf numFmtId="0" fontId="11" fillId="0" borderId="0" xfId="0" applyFont="1" applyFill="1" applyBorder="1" applyAlignment="1">
      <alignment horizontal="right" wrapText="1"/>
    </xf>
    <xf numFmtId="167" fontId="11" fillId="0" borderId="0" xfId="0" applyNumberFormat="1" applyFont="1" applyFill="1" applyBorder="1" applyAlignment="1">
      <alignment horizontal="center" wrapText="1"/>
    </xf>
    <xf numFmtId="2" fontId="9" fillId="0" borderId="0" xfId="0" applyNumberFormat="1" applyFont="1" applyFill="1" applyAlignment="1" applyProtection="1">
      <alignment horizontal="center" vertical="center"/>
      <protection hidden="1"/>
    </xf>
    <xf numFmtId="165" fontId="9" fillId="0" borderId="0" xfId="0" applyNumberFormat="1" applyFont="1" applyFill="1" applyAlignment="1" applyProtection="1">
      <alignment horizontal="center" wrapText="1"/>
      <protection hidden="1"/>
    </xf>
    <xf numFmtId="165" fontId="15" fillId="0" borderId="0" xfId="0" applyNumberFormat="1" applyFont="1" applyFill="1" applyAlignment="1" applyProtection="1">
      <alignment vertical="center" wrapText="1"/>
      <protection hidden="1"/>
    </xf>
    <xf numFmtId="2" fontId="9" fillId="0" borderId="0" xfId="0" applyNumberFormat="1" applyFont="1" applyFill="1" applyAlignment="1" applyProtection="1">
      <alignment horizontal="center" vertical="center" wrapText="1"/>
      <protection hidden="1"/>
    </xf>
    <xf numFmtId="2" fontId="5" fillId="0" borderId="0" xfId="0" applyNumberFormat="1" applyFont="1" applyFill="1" applyAlignment="1">
      <alignment horizontal="center"/>
    </xf>
    <xf numFmtId="0" fontId="9" fillId="0" borderId="0" xfId="0" applyFont="1" applyFill="1" applyAlignment="1">
      <alignment horizontal="center"/>
    </xf>
    <xf numFmtId="0" fontId="0" fillId="0" borderId="0" xfId="0" applyFill="1"/>
    <xf numFmtId="0" fontId="5" fillId="0" borderId="5" xfId="0" applyFont="1" applyFill="1" applyBorder="1" applyAlignment="1">
      <alignment horizontal="center" vertical="center" wrapText="1"/>
    </xf>
    <xf numFmtId="2" fontId="12" fillId="2" borderId="0" xfId="1" applyFont="1" applyFill="1" applyAlignment="1">
      <alignment horizontal="center" vertical="center" wrapText="1"/>
    </xf>
    <xf numFmtId="2" fontId="9" fillId="0" borderId="0" xfId="1" applyFont="1" applyAlignment="1">
      <alignment horizontal="center" vertical="center" wrapText="1"/>
    </xf>
    <xf numFmtId="0" fontId="1" fillId="0" borderId="0" xfId="0"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2" fontId="12" fillId="2" borderId="0" xfId="1" applyFont="1" applyFill="1" applyAlignment="1">
      <alignment horizontal="center" vertical="center" wrapText="1"/>
    </xf>
    <xf numFmtId="2" fontId="9" fillId="0" borderId="0" xfId="1" applyFont="1" applyAlignment="1">
      <alignment horizontal="center" vertical="center" wrapText="1"/>
    </xf>
    <xf numFmtId="0" fontId="11" fillId="0" borderId="0" xfId="0" applyFont="1" applyFill="1" applyBorder="1" applyAlignment="1">
      <alignment horizontal="left"/>
    </xf>
    <xf numFmtId="0" fontId="6" fillId="0" borderId="5"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1" fontId="9" fillId="4" borderId="3" xfId="0" applyNumberFormat="1" applyFont="1" applyFill="1" applyBorder="1" applyAlignment="1">
      <alignment horizontal="center" vertical="top"/>
    </xf>
    <xf numFmtId="0" fontId="9" fillId="4" borderId="3" xfId="0" applyFont="1" applyFill="1" applyBorder="1" applyAlignment="1">
      <alignment horizontal="center" vertical="top"/>
    </xf>
    <xf numFmtId="165" fontId="9" fillId="0" borderId="0" xfId="0" applyNumberFormat="1" applyFont="1" applyAlignment="1" applyProtection="1">
      <alignment vertical="center" wrapText="1"/>
      <protection hidden="1"/>
    </xf>
    <xf numFmtId="165" fontId="9" fillId="0" borderId="0" xfId="0" applyNumberFormat="1" applyFont="1" applyAlignment="1" applyProtection="1">
      <alignment horizontal="left" vertical="center" wrapText="1"/>
      <protection hidden="1"/>
    </xf>
    <xf numFmtId="165" fontId="15" fillId="0" borderId="0" xfId="0" applyNumberFormat="1" applyFont="1" applyAlignment="1" applyProtection="1">
      <alignment vertical="center" wrapText="1"/>
      <protection hidden="1"/>
    </xf>
    <xf numFmtId="166" fontId="11" fillId="0" borderId="0" xfId="2" applyNumberFormat="1" applyFont="1" applyFill="1" applyBorder="1" applyAlignment="1">
      <alignment horizontal="right" vertical="top" wrapText="1"/>
    </xf>
    <xf numFmtId="2" fontId="9" fillId="0" borderId="0" xfId="1" applyFont="1" applyAlignment="1">
      <alignment horizontal="center" vertical="center" wrapText="1"/>
    </xf>
    <xf numFmtId="0" fontId="11" fillId="0" borderId="0" xfId="0" applyFont="1" applyFill="1" applyBorder="1" applyAlignment="1">
      <alignment horizontal="left"/>
    </xf>
    <xf numFmtId="2" fontId="9" fillId="0" borderId="0" xfId="1" applyFont="1" applyAlignment="1">
      <alignment horizontal="center" vertical="center" wrapText="1"/>
    </xf>
    <xf numFmtId="166" fontId="11" fillId="0" borderId="0" xfId="2" applyNumberFormat="1" applyFont="1" applyFill="1" applyBorder="1" applyAlignment="1">
      <alignment horizontal="right" vertical="top" wrapText="1"/>
    </xf>
    <xf numFmtId="0" fontId="9" fillId="0" borderId="0" xfId="0" applyFont="1" applyFill="1" applyAlignment="1">
      <alignment horizontal="left" vertical="center" wrapText="1"/>
    </xf>
    <xf numFmtId="2" fontId="11" fillId="2" borderId="0" xfId="1" applyFont="1" applyFill="1" applyAlignment="1">
      <alignment horizontal="center" vertical="center" wrapText="1"/>
    </xf>
    <xf numFmtId="2" fontId="11" fillId="0" borderId="0" xfId="1" applyFont="1" applyAlignment="1">
      <alignment horizontal="left" vertical="center" wrapText="1"/>
    </xf>
    <xf numFmtId="4" fontId="11" fillId="0" borderId="0" xfId="2" applyNumberFormat="1" applyFont="1" applyFill="1" applyBorder="1" applyAlignment="1">
      <alignment horizontal="center" vertical="center" wrapText="1"/>
    </xf>
    <xf numFmtId="0" fontId="9" fillId="0" borderId="13" xfId="0" applyFont="1" applyFill="1" applyBorder="1" applyAlignment="1">
      <alignment wrapText="1"/>
    </xf>
    <xf numFmtId="0" fontId="9" fillId="0" borderId="13" xfId="0" applyFont="1" applyFill="1" applyBorder="1" applyAlignment="1">
      <alignment horizontal="center" wrapText="1"/>
    </xf>
    <xf numFmtId="0" fontId="5" fillId="0" borderId="13" xfId="0" applyFont="1" applyBorder="1"/>
    <xf numFmtId="0" fontId="9" fillId="0" borderId="0" xfId="0" applyFont="1"/>
    <xf numFmtId="0" fontId="1" fillId="0" borderId="0" xfId="0" applyFont="1" applyAlignment="1">
      <alignment horizontal="center" vertical="center"/>
    </xf>
    <xf numFmtId="0" fontId="9" fillId="4" borderId="5" xfId="0" applyFont="1" applyFill="1" applyBorder="1" applyAlignment="1">
      <alignment horizontal="center" vertical="top"/>
    </xf>
    <xf numFmtId="0" fontId="11" fillId="2" borderId="5" xfId="0" applyFont="1" applyFill="1" applyBorder="1" applyAlignment="1">
      <alignment vertical="top" wrapText="1"/>
    </xf>
    <xf numFmtId="1" fontId="9" fillId="4" borderId="5" xfId="0" applyNumberFormat="1" applyFont="1" applyFill="1" applyBorder="1" applyAlignment="1">
      <alignment horizontal="center" vertical="top"/>
    </xf>
    <xf numFmtId="0" fontId="6" fillId="2" borderId="5" xfId="0" applyFont="1" applyFill="1" applyBorder="1" applyAlignment="1">
      <alignment vertical="center" wrapText="1"/>
    </xf>
    <xf numFmtId="0" fontId="6" fillId="0" borderId="5" xfId="0" applyFont="1" applyFill="1" applyBorder="1" applyAlignment="1">
      <alignment vertical="center" wrapText="1"/>
    </xf>
    <xf numFmtId="0" fontId="6" fillId="3" borderId="3" xfId="0" applyFont="1" applyFill="1" applyBorder="1"/>
    <xf numFmtId="0" fontId="6" fillId="3" borderId="3" xfId="0" applyFont="1" applyFill="1" applyBorder="1" applyAlignment="1">
      <alignment horizontal="center" vertical="center"/>
    </xf>
    <xf numFmtId="1" fontId="6" fillId="3" borderId="3" xfId="0" applyNumberFormat="1" applyFont="1" applyFill="1" applyBorder="1"/>
    <xf numFmtId="164" fontId="6" fillId="3" borderId="3" xfId="0" applyNumberFormat="1" applyFont="1" applyFill="1" applyBorder="1"/>
    <xf numFmtId="2" fontId="6" fillId="3" borderId="3" xfId="0" applyNumberFormat="1" applyFont="1" applyFill="1" applyBorder="1"/>
    <xf numFmtId="0" fontId="11" fillId="0" borderId="0" xfId="0" applyFont="1" applyFill="1" applyBorder="1" applyAlignment="1">
      <alignment horizontal="center" vertical="center" wrapText="1"/>
    </xf>
    <xf numFmtId="4" fontId="9"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5" fillId="0" borderId="0" xfId="0" applyFont="1" applyBorder="1"/>
    <xf numFmtId="0" fontId="9" fillId="0" borderId="3" xfId="0" applyFont="1" applyBorder="1" applyAlignment="1">
      <alignment horizontal="center" vertical="top"/>
    </xf>
    <xf numFmtId="1" fontId="9" fillId="0" borderId="3" xfId="0" applyNumberFormat="1" applyFont="1" applyBorder="1" applyAlignment="1">
      <alignment horizontal="center" vertical="top"/>
    </xf>
    <xf numFmtId="0" fontId="1" fillId="0" borderId="0" xfId="0" applyFont="1" applyFill="1" applyAlignment="1">
      <alignment horizontal="center" vertical="center"/>
    </xf>
    <xf numFmtId="0" fontId="11" fillId="0" borderId="3" xfId="0" applyFont="1" applyBorder="1" applyAlignment="1">
      <alignment vertical="top" wrapText="1"/>
    </xf>
    <xf numFmtId="0" fontId="1" fillId="0" borderId="0" xfId="0" applyFont="1" applyAlignment="1">
      <alignment vertical="center"/>
    </xf>
    <xf numFmtId="0" fontId="9" fillId="0" borderId="3" xfId="0" applyFont="1" applyFill="1" applyBorder="1" applyAlignment="1">
      <alignment horizontal="center" vertical="top"/>
    </xf>
    <xf numFmtId="1" fontId="9" fillId="0" borderId="3" xfId="0" applyNumberFormat="1" applyFont="1" applyFill="1" applyBorder="1" applyAlignment="1">
      <alignment horizontal="center" vertical="top"/>
    </xf>
    <xf numFmtId="0" fontId="11" fillId="0" borderId="3" xfId="0" applyFont="1" applyFill="1" applyBorder="1" applyAlignment="1">
      <alignment vertical="top" wrapText="1"/>
    </xf>
    <xf numFmtId="0" fontId="9" fillId="0" borderId="3" xfId="0" applyFont="1" applyFill="1" applyBorder="1" applyAlignment="1">
      <alignment horizontal="center" vertical="center"/>
    </xf>
    <xf numFmtId="0" fontId="5" fillId="0" borderId="0" xfId="0" applyFont="1" applyFill="1" applyAlignment="1">
      <alignment vertical="center"/>
    </xf>
    <xf numFmtId="0" fontId="5" fillId="0" borderId="9" xfId="0" applyFont="1" applyFill="1" applyBorder="1" applyAlignment="1">
      <alignment horizontal="justify" vertical="center" wrapText="1"/>
    </xf>
    <xf numFmtId="1" fontId="5" fillId="0" borderId="5" xfId="0" applyNumberFormat="1" applyFont="1" applyFill="1" applyBorder="1" applyAlignment="1">
      <alignment horizontal="center" vertical="center"/>
    </xf>
    <xf numFmtId="0" fontId="5" fillId="0" borderId="4" xfId="0" applyFont="1" applyFill="1" applyBorder="1" applyAlignment="1">
      <alignment horizontal="justify" vertical="center" wrapText="1"/>
    </xf>
    <xf numFmtId="1" fontId="5" fillId="0" borderId="3"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164" fontId="5" fillId="0" borderId="3" xfId="0" applyNumberFormat="1" applyFont="1" applyFill="1" applyBorder="1"/>
    <xf numFmtId="2" fontId="5" fillId="0" borderId="3" xfId="0" applyNumberFormat="1" applyFont="1" applyFill="1" applyBorder="1"/>
    <xf numFmtId="0" fontId="5"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1" xfId="0" applyFont="1" applyFill="1" applyBorder="1" applyAlignment="1">
      <alignment horizontal="left" vertical="center" wrapText="1"/>
    </xf>
    <xf numFmtId="1" fontId="5" fillId="0" borderId="1" xfId="0" applyNumberFormat="1" applyFont="1" applyFill="1" applyBorder="1" applyAlignment="1">
      <alignment horizontal="center" vertical="center"/>
    </xf>
    <xf numFmtId="164" fontId="5" fillId="0" borderId="6" xfId="0" applyNumberFormat="1" applyFont="1" applyFill="1" applyBorder="1" applyAlignment="1">
      <alignment horizontal="left"/>
    </xf>
    <xf numFmtId="2" fontId="5" fillId="0" borderId="6" xfId="0" applyNumberFormat="1" applyFont="1" applyFill="1" applyBorder="1" applyAlignment="1">
      <alignment horizontal="left"/>
    </xf>
    <xf numFmtId="0" fontId="5" fillId="0" borderId="3" xfId="0" applyFont="1" applyFill="1" applyBorder="1" applyAlignment="1">
      <alignment horizontal="justify" vertical="center"/>
    </xf>
    <xf numFmtId="0" fontId="9" fillId="0" borderId="3" xfId="0" applyFont="1" applyFill="1" applyBorder="1"/>
    <xf numFmtId="0" fontId="5" fillId="0" borderId="3" xfId="0" applyFont="1" applyFill="1" applyBorder="1" applyAlignment="1">
      <alignment horizontal="center" vertical="center"/>
    </xf>
    <xf numFmtId="1" fontId="9" fillId="0" borderId="3" xfId="0" applyNumberFormat="1" applyFont="1" applyFill="1" applyBorder="1" applyAlignment="1">
      <alignment horizontal="center" vertical="center"/>
    </xf>
    <xf numFmtId="0" fontId="9" fillId="0" borderId="3" xfId="0" applyFont="1" applyFill="1" applyBorder="1" applyAlignment="1">
      <alignment vertical="top" wrapText="1"/>
    </xf>
    <xf numFmtId="0" fontId="9" fillId="0" borderId="1" xfId="0" applyFont="1" applyFill="1" applyBorder="1" applyAlignment="1">
      <alignment horizontal="center" vertical="center"/>
    </xf>
    <xf numFmtId="0" fontId="5" fillId="0" borderId="1" xfId="0" applyFont="1" applyFill="1" applyBorder="1" applyAlignment="1">
      <alignment horizontal="justify" vertical="center" wrapText="1"/>
    </xf>
    <xf numFmtId="0" fontId="9" fillId="0" borderId="1" xfId="0" applyFont="1" applyFill="1" applyBorder="1" applyAlignment="1">
      <alignment vertical="top" wrapText="1"/>
    </xf>
    <xf numFmtId="1" fontId="9"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9" fillId="0" borderId="3" xfId="0" applyFont="1" applyFill="1" applyBorder="1" applyAlignment="1">
      <alignment vertical="center" wrapText="1"/>
    </xf>
    <xf numFmtId="0" fontId="9" fillId="0" borderId="3" xfId="0" applyFont="1" applyFill="1" applyBorder="1" applyAlignment="1">
      <alignment horizontal="justify" vertical="center" wrapText="1"/>
    </xf>
    <xf numFmtId="0" fontId="9" fillId="0" borderId="3" xfId="0" applyFont="1" applyFill="1" applyBorder="1" applyAlignment="1">
      <alignment horizontal="center" vertical="center" wrapText="1"/>
    </xf>
    <xf numFmtId="164" fontId="9" fillId="0" borderId="5" xfId="0" applyNumberFormat="1" applyFont="1" applyFill="1" applyBorder="1" applyAlignment="1">
      <alignment horizontal="center" vertical="center"/>
    </xf>
    <xf numFmtId="164" fontId="5" fillId="0" borderId="5" xfId="0" applyNumberFormat="1" applyFont="1" applyFill="1" applyBorder="1" applyAlignment="1">
      <alignment horizontal="center"/>
    </xf>
    <xf numFmtId="0" fontId="9" fillId="0" borderId="1" xfId="0" applyFont="1" applyFill="1" applyBorder="1" applyAlignment="1">
      <alignment vertical="center" wrapText="1"/>
    </xf>
    <xf numFmtId="0" fontId="9" fillId="0" borderId="1" xfId="0" applyFont="1" applyFill="1" applyBorder="1" applyAlignment="1">
      <alignment horizontal="center" vertical="top"/>
    </xf>
    <xf numFmtId="0" fontId="9" fillId="0" borderId="5" xfId="0" applyFont="1" applyFill="1" applyBorder="1" applyAlignment="1">
      <alignment horizontal="center" vertical="top"/>
    </xf>
    <xf numFmtId="0" fontId="5" fillId="0" borderId="5" xfId="0" applyFont="1" applyFill="1" applyBorder="1"/>
    <xf numFmtId="0" fontId="9" fillId="0" borderId="5" xfId="0" applyFont="1" applyFill="1" applyBorder="1" applyAlignment="1">
      <alignment vertical="top" wrapText="1"/>
    </xf>
    <xf numFmtId="1" fontId="9" fillId="0" borderId="5" xfId="0" applyNumberFormat="1" applyFont="1" applyFill="1" applyBorder="1" applyAlignment="1">
      <alignment horizontal="center" vertical="top"/>
    </xf>
    <xf numFmtId="0" fontId="9" fillId="0" borderId="5" xfId="0" applyFont="1" applyFill="1" applyBorder="1" applyAlignment="1">
      <alignment horizontal="justify"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xf>
    <xf numFmtId="0" fontId="5" fillId="0" borderId="6" xfId="0" applyFont="1" applyFill="1" applyBorder="1" applyAlignment="1">
      <alignment horizontal="justify" vertical="center" wrapText="1"/>
    </xf>
    <xf numFmtId="0" fontId="9" fillId="0" borderId="6" xfId="0" applyFont="1" applyFill="1" applyBorder="1" applyAlignment="1">
      <alignment vertical="center" wrapText="1"/>
    </xf>
    <xf numFmtId="0" fontId="5" fillId="0" borderId="6" xfId="0" applyFont="1" applyFill="1" applyBorder="1" applyAlignment="1">
      <alignment horizontal="center" vertical="center" wrapText="1"/>
    </xf>
    <xf numFmtId="1" fontId="9" fillId="0" borderId="6" xfId="0" applyNumberFormat="1" applyFont="1" applyFill="1" applyBorder="1" applyAlignment="1">
      <alignment horizontal="center" vertical="center"/>
    </xf>
    <xf numFmtId="164" fontId="5" fillId="0" borderId="6" xfId="0" applyNumberFormat="1" applyFont="1" applyFill="1" applyBorder="1" applyAlignment="1">
      <alignment horizontal="center" vertical="center"/>
    </xf>
    <xf numFmtId="0" fontId="5" fillId="0" borderId="0" xfId="0" applyFont="1" applyAlignment="1">
      <alignment vertical="center"/>
    </xf>
    <xf numFmtId="0" fontId="11" fillId="0" borderId="3" xfId="0" applyFont="1" applyFill="1" applyBorder="1" applyAlignment="1">
      <alignment horizontal="center" vertical="center" wrapText="1"/>
    </xf>
    <xf numFmtId="164" fontId="19" fillId="0" borderId="0" xfId="0" applyNumberFormat="1" applyFont="1" applyAlignment="1">
      <alignment horizontal="center" vertical="center"/>
    </xf>
    <xf numFmtId="0" fontId="20" fillId="0" borderId="0" xfId="0" applyFont="1"/>
    <xf numFmtId="2" fontId="18" fillId="0" borderId="0" xfId="1" applyFont="1" applyAlignment="1">
      <alignment horizontal="center" vertical="center" wrapText="1"/>
    </xf>
    <xf numFmtId="0" fontId="9" fillId="0" borderId="17" xfId="0" applyFont="1" applyFill="1" applyBorder="1" applyAlignment="1">
      <alignment horizontal="center" vertical="top"/>
    </xf>
    <xf numFmtId="0" fontId="5" fillId="0" borderId="17" xfId="0" applyFont="1" applyFill="1" applyBorder="1" applyAlignment="1">
      <alignment horizontal="justify" vertical="center" wrapText="1"/>
    </xf>
    <xf numFmtId="0" fontId="9" fillId="0" borderId="17" xfId="0" applyFont="1" applyFill="1" applyBorder="1" applyAlignment="1">
      <alignment vertical="top" wrapText="1"/>
    </xf>
    <xf numFmtId="0" fontId="5" fillId="0" borderId="17" xfId="0" applyFont="1" applyFill="1" applyBorder="1" applyAlignment="1">
      <alignment horizontal="center" vertical="center" wrapText="1"/>
    </xf>
    <xf numFmtId="1" fontId="9" fillId="0" borderId="17" xfId="0" applyNumberFormat="1" applyFont="1" applyFill="1" applyBorder="1" applyAlignment="1">
      <alignment horizontal="center" vertical="top"/>
    </xf>
    <xf numFmtId="164" fontId="5" fillId="0" borderId="17" xfId="0" applyNumberFormat="1" applyFont="1" applyFill="1" applyBorder="1" applyAlignment="1">
      <alignment horizontal="center"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wrapText="1"/>
    </xf>
    <xf numFmtId="1" fontId="9" fillId="0" borderId="5" xfId="0" applyNumberFormat="1" applyFont="1" applyFill="1" applyBorder="1" applyAlignment="1">
      <alignment horizontal="center" vertical="center"/>
    </xf>
    <xf numFmtId="1" fontId="9" fillId="0" borderId="1" xfId="0" applyNumberFormat="1" applyFont="1" applyFill="1" applyBorder="1" applyAlignment="1">
      <alignment horizontal="center" vertical="top"/>
    </xf>
    <xf numFmtId="1" fontId="9" fillId="0" borderId="3" xfId="0" applyNumberFormat="1" applyFont="1" applyFill="1" applyBorder="1" applyAlignment="1" applyProtection="1">
      <alignment horizontal="center" vertical="center" wrapText="1"/>
      <protection hidden="1"/>
    </xf>
    <xf numFmtId="49" fontId="9" fillId="0" borderId="3" xfId="0" applyNumberFormat="1" applyFont="1" applyFill="1" applyBorder="1" applyAlignment="1">
      <alignment vertical="center" wrapText="1" readingOrder="1"/>
    </xf>
    <xf numFmtId="1" fontId="9" fillId="0" borderId="3" xfId="0" applyNumberFormat="1" applyFont="1" applyFill="1" applyBorder="1" applyAlignment="1">
      <alignment horizontal="center" vertical="center" wrapText="1"/>
    </xf>
    <xf numFmtId="168" fontId="9" fillId="0" borderId="3"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9" fillId="0" borderId="5" xfId="0" applyFont="1" applyFill="1" applyBorder="1" applyAlignment="1">
      <alignment horizontal="left" vertical="center" wrapText="1"/>
    </xf>
    <xf numFmtId="0" fontId="5" fillId="0" borderId="5"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horizontal="center" vertical="center"/>
    </xf>
    <xf numFmtId="1" fontId="5" fillId="0" borderId="2"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xf>
    <xf numFmtId="0" fontId="5" fillId="0" borderId="2" xfId="0" applyFont="1" applyFill="1" applyBorder="1" applyAlignment="1">
      <alignment horizontal="left" vertical="center" wrapText="1"/>
    </xf>
    <xf numFmtId="2" fontId="12" fillId="2" borderId="0" xfId="1" applyFont="1" applyFill="1" applyAlignment="1">
      <alignment horizontal="center" vertical="center" wrapText="1"/>
    </xf>
    <xf numFmtId="1" fontId="7" fillId="0" borderId="0" xfId="3" applyNumberFormat="1" applyFont="1" applyFill="1" applyBorder="1" applyAlignment="1">
      <alignment horizontal="left" vertical="center" wrapText="1"/>
    </xf>
    <xf numFmtId="0" fontId="11" fillId="0" borderId="3" xfId="0" applyFont="1" applyFill="1" applyBorder="1" applyAlignment="1">
      <alignment horizontal="center" vertical="center" wrapText="1"/>
    </xf>
    <xf numFmtId="2" fontId="18" fillId="0" borderId="0" xfId="1" applyFont="1" applyAlignment="1">
      <alignment horizontal="center" vertical="center"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justify" vertical="center"/>
    </xf>
    <xf numFmtId="0" fontId="9" fillId="0" borderId="5" xfId="0" applyFont="1" applyFill="1" applyBorder="1"/>
    <xf numFmtId="0" fontId="7" fillId="0" borderId="3" xfId="0" applyFont="1" applyFill="1" applyBorder="1" applyAlignment="1">
      <alignment horizontal="center" vertical="center" wrapText="1"/>
    </xf>
    <xf numFmtId="0" fontId="9" fillId="0" borderId="3" xfId="0" applyFont="1" applyFill="1" applyBorder="1" applyAlignment="1">
      <alignment horizontal="center"/>
    </xf>
    <xf numFmtId="0" fontId="9" fillId="0" borderId="3" xfId="0" applyFont="1" applyFill="1" applyBorder="1" applyAlignment="1">
      <alignment wrapText="1"/>
    </xf>
    <xf numFmtId="0" fontId="5" fillId="0" borderId="3" xfId="0" applyFont="1" applyFill="1" applyBorder="1" applyAlignment="1">
      <alignment horizontal="center" wrapText="1"/>
    </xf>
    <xf numFmtId="1" fontId="9" fillId="0" borderId="3" xfId="0" applyNumberFormat="1" applyFont="1" applyFill="1" applyBorder="1" applyAlignment="1">
      <alignment horizontal="center"/>
    </xf>
    <xf numFmtId="0" fontId="5" fillId="0" borderId="16" xfId="0" applyFont="1" applyFill="1" applyBorder="1" applyAlignment="1">
      <alignment vertical="center" wrapText="1"/>
    </xf>
    <xf numFmtId="0" fontId="9" fillId="0" borderId="2" xfId="0" applyFont="1" applyFill="1" applyBorder="1" applyAlignment="1">
      <alignment horizontal="center" vertical="center"/>
    </xf>
    <xf numFmtId="1" fontId="9" fillId="0" borderId="2"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6" xfId="0" applyFont="1" applyFill="1" applyBorder="1" applyAlignment="1">
      <alignment horizontal="center" vertical="top"/>
    </xf>
    <xf numFmtId="1" fontId="9" fillId="0" borderId="6" xfId="0" applyNumberFormat="1" applyFont="1" applyFill="1" applyBorder="1" applyAlignment="1" applyProtection="1">
      <alignment horizontal="center" vertical="center" wrapText="1"/>
      <protection hidden="1"/>
    </xf>
    <xf numFmtId="0" fontId="9" fillId="0" borderId="6" xfId="0" applyFont="1" applyFill="1" applyBorder="1" applyAlignment="1">
      <alignment vertical="top" wrapText="1"/>
    </xf>
    <xf numFmtId="49" fontId="9" fillId="0" borderId="6" xfId="0" applyNumberFormat="1" applyFont="1" applyFill="1" applyBorder="1" applyAlignment="1">
      <alignment vertical="center" wrapText="1" readingOrder="1"/>
    </xf>
    <xf numFmtId="168" fontId="9" fillId="0" borderId="6" xfId="0" applyNumberFormat="1" applyFont="1" applyFill="1" applyBorder="1" applyAlignment="1">
      <alignment horizontal="center" vertical="center" wrapText="1"/>
    </xf>
    <xf numFmtId="0" fontId="9" fillId="0" borderId="5" xfId="0" applyFont="1" applyFill="1" applyBorder="1" applyAlignment="1">
      <alignment horizontal="center"/>
    </xf>
    <xf numFmtId="0" fontId="5" fillId="0" borderId="3" xfId="0" applyFont="1" applyFill="1" applyBorder="1" applyAlignment="1">
      <alignment horizontal="justify" wrapText="1"/>
    </xf>
    <xf numFmtId="164" fontId="5" fillId="0" borderId="3" xfId="0" applyNumberFormat="1" applyFont="1" applyFill="1" applyBorder="1" applyAlignment="1">
      <alignment horizontal="center"/>
    </xf>
    <xf numFmtId="0" fontId="7" fillId="0" borderId="3" xfId="0" applyFont="1" applyFill="1" applyBorder="1" applyAlignment="1">
      <alignment horizontal="justify" vertical="center" wrapText="1"/>
    </xf>
    <xf numFmtId="0" fontId="9" fillId="0" borderId="3" xfId="0" applyFont="1" applyFill="1" applyBorder="1" applyAlignment="1" applyProtection="1">
      <alignment vertical="center" wrapText="1"/>
      <protection locked="0"/>
    </xf>
    <xf numFmtId="0" fontId="9" fillId="0" borderId="3"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protection locked="0"/>
    </xf>
    <xf numFmtId="169" fontId="9" fillId="0" borderId="3" xfId="0" applyNumberFormat="1" applyFont="1" applyFill="1" applyBorder="1" applyAlignment="1" applyProtection="1">
      <alignment horizontal="center" vertical="center"/>
      <protection hidden="1"/>
    </xf>
    <xf numFmtId="164" fontId="9" fillId="0" borderId="3" xfId="0" applyNumberFormat="1" applyFont="1" applyFill="1" applyBorder="1" applyAlignment="1">
      <alignment horizontal="center" vertical="center"/>
    </xf>
    <xf numFmtId="1" fontId="9" fillId="0" borderId="6" xfId="0" applyNumberFormat="1" applyFont="1" applyFill="1" applyBorder="1" applyAlignment="1">
      <alignment horizontal="center" vertical="top"/>
    </xf>
    <xf numFmtId="0" fontId="5" fillId="0" borderId="17" xfId="0" applyFont="1" applyFill="1" applyBorder="1"/>
    <xf numFmtId="164" fontId="5" fillId="0" borderId="17" xfId="0" applyNumberFormat="1" applyFont="1" applyFill="1" applyBorder="1" applyAlignment="1">
      <alignment horizontal="center"/>
    </xf>
    <xf numFmtId="2" fontId="12" fillId="2" borderId="0" xfId="1" applyFont="1" applyFill="1" applyAlignment="1">
      <alignment horizontal="center" vertical="center" wrapText="1"/>
    </xf>
    <xf numFmtId="2" fontId="9" fillId="0" borderId="0" xfId="1" applyFont="1" applyAlignment="1">
      <alignment horizontal="center" vertical="center" wrapText="1"/>
    </xf>
    <xf numFmtId="0" fontId="9" fillId="0" borderId="0" xfId="0" applyFont="1" applyFill="1" applyAlignment="1">
      <alignment horizontal="left" vertical="center" wrapText="1"/>
    </xf>
    <xf numFmtId="2" fontId="18" fillId="0" borderId="0" xfId="1" applyFont="1" applyAlignment="1">
      <alignment horizontal="center" vertical="center" wrapText="1"/>
    </xf>
    <xf numFmtId="0" fontId="11" fillId="0" borderId="3" xfId="0" applyFont="1" applyFill="1" applyBorder="1" applyAlignment="1">
      <alignment horizontal="center" vertical="center" wrapText="1"/>
    </xf>
    <xf numFmtId="49" fontId="9" fillId="0" borderId="3" xfId="0" applyNumberFormat="1" applyFont="1" applyFill="1" applyBorder="1" applyAlignment="1">
      <alignment horizontal="left" vertical="center" wrapText="1" readingOrder="1"/>
    </xf>
    <xf numFmtId="49" fontId="9" fillId="0" borderId="1" xfId="0" applyNumberFormat="1" applyFont="1" applyFill="1" applyBorder="1" applyAlignment="1">
      <alignment horizontal="left" vertical="center" wrapText="1" readingOrder="1"/>
    </xf>
    <xf numFmtId="164" fontId="5" fillId="0" borderId="0" xfId="0" applyNumberFormat="1" applyFont="1" applyFill="1"/>
    <xf numFmtId="0" fontId="5" fillId="0" borderId="6" xfId="0" applyFont="1" applyFill="1" applyBorder="1" applyAlignment="1">
      <alignment horizontal="justify" vertical="center"/>
    </xf>
    <xf numFmtId="0" fontId="9" fillId="0" borderId="6" xfId="0" applyFont="1" applyFill="1" applyBorder="1" applyAlignment="1">
      <alignment horizontal="left" vertical="center" wrapText="1"/>
    </xf>
    <xf numFmtId="0" fontId="5" fillId="0" borderId="6" xfId="0" applyFont="1" applyFill="1" applyBorder="1" applyAlignment="1">
      <alignment horizontal="center" vertical="center"/>
    </xf>
    <xf numFmtId="0" fontId="9" fillId="0" borderId="20" xfId="0" applyFont="1" applyFill="1" applyBorder="1" applyAlignment="1">
      <alignment horizontal="center" vertical="top"/>
    </xf>
    <xf numFmtId="1" fontId="9" fillId="0" borderId="13" xfId="0" applyNumberFormat="1" applyFont="1" applyFill="1" applyBorder="1" applyAlignment="1">
      <alignment horizontal="center" vertical="top"/>
    </xf>
    <xf numFmtId="0" fontId="5" fillId="0" borderId="6" xfId="0" applyFont="1" applyFill="1" applyBorder="1"/>
    <xf numFmtId="164" fontId="5" fillId="0" borderId="6" xfId="0" applyNumberFormat="1" applyFont="1" applyFill="1" applyBorder="1" applyAlignment="1">
      <alignment horizontal="center"/>
    </xf>
    <xf numFmtId="0" fontId="9" fillId="0" borderId="7" xfId="0" applyFont="1" applyFill="1" applyBorder="1" applyAlignment="1">
      <alignment horizontal="center" vertical="top"/>
    </xf>
    <xf numFmtId="1" fontId="9" fillId="0" borderId="7" xfId="0" applyNumberFormat="1" applyFont="1" applyFill="1" applyBorder="1" applyAlignment="1" applyProtection="1">
      <alignment horizontal="center" vertical="center" wrapText="1"/>
      <protection hidden="1"/>
    </xf>
    <xf numFmtId="0" fontId="9" fillId="0" borderId="7" xfId="0" applyFont="1" applyFill="1" applyBorder="1" applyAlignment="1">
      <alignment vertical="top" wrapText="1"/>
    </xf>
    <xf numFmtId="1" fontId="9" fillId="0" borderId="1" xfId="0" applyNumberFormat="1" applyFont="1" applyFill="1" applyBorder="1" applyAlignment="1" applyProtection="1">
      <alignment horizontal="center" vertical="center" wrapText="1"/>
      <protection hidden="1"/>
    </xf>
    <xf numFmtId="49" fontId="9" fillId="0" borderId="21" xfId="0" applyNumberFormat="1" applyFont="1" applyFill="1" applyBorder="1" applyAlignment="1">
      <alignment vertical="center" wrapText="1" readingOrder="1"/>
    </xf>
    <xf numFmtId="0" fontId="9" fillId="0" borderId="21" xfId="0" applyFont="1" applyFill="1" applyBorder="1" applyAlignment="1">
      <alignment horizontal="center" vertical="center" wrapText="1"/>
    </xf>
    <xf numFmtId="1" fontId="9" fillId="0" borderId="21" xfId="0" applyNumberFormat="1" applyFont="1" applyFill="1" applyBorder="1" applyAlignment="1">
      <alignment horizontal="center" vertical="center" wrapText="1"/>
    </xf>
    <xf numFmtId="168" fontId="9" fillId="0" borderId="21" xfId="0" applyNumberFormat="1" applyFont="1" applyFill="1" applyBorder="1" applyAlignment="1">
      <alignment horizontal="center" vertical="center" wrapText="1"/>
    </xf>
    <xf numFmtId="0" fontId="5" fillId="0" borderId="6" xfId="0" applyFont="1" applyFill="1" applyBorder="1" applyAlignment="1">
      <alignment vertical="center"/>
    </xf>
    <xf numFmtId="0" fontId="5" fillId="0" borderId="3" xfId="0" applyFont="1" applyFill="1" applyBorder="1"/>
    <xf numFmtId="165" fontId="9" fillId="0" borderId="0" xfId="0" applyNumberFormat="1" applyFont="1" applyFill="1" applyAlignment="1" applyProtection="1">
      <alignment horizontal="left" vertical="center" wrapText="1"/>
      <protection hidden="1"/>
    </xf>
    <xf numFmtId="0" fontId="1" fillId="0" borderId="0" xfId="0" applyFont="1" applyFill="1" applyAlignment="1">
      <alignment vertical="center"/>
    </xf>
    <xf numFmtId="0" fontId="21" fillId="0" borderId="0" xfId="0" applyFont="1"/>
    <xf numFmtId="0" fontId="1" fillId="0" borderId="0" xfId="0" applyFont="1" applyAlignment="1">
      <alignment horizontal="center"/>
    </xf>
    <xf numFmtId="2" fontId="1" fillId="0" borderId="0" xfId="0" applyNumberFormat="1" applyFont="1"/>
    <xf numFmtId="164" fontId="1" fillId="0" borderId="0" xfId="0" applyNumberFormat="1" applyFont="1"/>
    <xf numFmtId="0" fontId="1" fillId="0" borderId="0" xfId="0" applyFont="1" applyAlignment="1">
      <alignment horizontal="left" wrapText="1"/>
    </xf>
    <xf numFmtId="43" fontId="12" fillId="2" borderId="0" xfId="4" applyFont="1" applyFill="1" applyAlignment="1">
      <alignment horizontal="center" vertical="center" wrapText="1"/>
    </xf>
    <xf numFmtId="43" fontId="18" fillId="0" borderId="0" xfId="4" applyFont="1" applyAlignment="1">
      <alignment horizontal="center" vertical="center" wrapText="1"/>
    </xf>
    <xf numFmtId="43" fontId="9" fillId="0" borderId="0" xfId="4" applyFont="1" applyAlignment="1">
      <alignment horizontal="center" vertical="center" wrapText="1"/>
    </xf>
    <xf numFmtId="43" fontId="9" fillId="0" borderId="0" xfId="4" applyFont="1" applyFill="1" applyAlignment="1">
      <alignment wrapText="1"/>
    </xf>
    <xf numFmtId="43" fontId="6" fillId="3" borderId="0" xfId="4" applyFont="1" applyFill="1"/>
    <xf numFmtId="43" fontId="5" fillId="0" borderId="1" xfId="4" applyFont="1" applyBorder="1" applyAlignment="1">
      <alignment horizontal="center"/>
    </xf>
    <xf numFmtId="43" fontId="5" fillId="0" borderId="5" xfId="4" applyFont="1" applyFill="1" applyBorder="1"/>
    <xf numFmtId="43" fontId="5" fillId="0" borderId="3" xfId="4" applyFont="1" applyFill="1" applyBorder="1"/>
    <xf numFmtId="43" fontId="5" fillId="0" borderId="6" xfId="4" applyFont="1" applyFill="1" applyBorder="1" applyAlignment="1">
      <alignment horizontal="left"/>
    </xf>
    <xf numFmtId="43" fontId="5" fillId="2" borderId="5" xfId="4" applyFont="1" applyFill="1" applyBorder="1"/>
    <xf numFmtId="43" fontId="6" fillId="3" borderId="3" xfId="4" applyFont="1" applyFill="1" applyBorder="1"/>
    <xf numFmtId="43" fontId="5" fillId="0" borderId="1" xfId="4" applyFont="1" applyFill="1" applyBorder="1" applyAlignment="1">
      <alignment horizontal="center"/>
    </xf>
    <xf numFmtId="43" fontId="5" fillId="0" borderId="5" xfId="4" applyFont="1" applyFill="1" applyBorder="1" applyAlignment="1">
      <alignment vertical="center"/>
    </xf>
    <xf numFmtId="43" fontId="5" fillId="3" borderId="0" xfId="4" applyFont="1" applyFill="1"/>
    <xf numFmtId="43" fontId="5" fillId="0" borderId="0" xfId="4" applyFont="1" applyFill="1"/>
    <xf numFmtId="43" fontId="5" fillId="0" borderId="0" xfId="4" applyFont="1"/>
    <xf numFmtId="43" fontId="11" fillId="0" borderId="0" xfId="4" applyFont="1" applyFill="1" applyBorder="1" applyAlignment="1">
      <alignment horizontal="center" wrapText="1"/>
    </xf>
    <xf numFmtId="43" fontId="11" fillId="0" borderId="0" xfId="4" applyFont="1" applyFill="1" applyBorder="1" applyAlignment="1">
      <alignment horizontal="center" vertical="center" wrapText="1"/>
    </xf>
    <xf numFmtId="43" fontId="6" fillId="2" borderId="5" xfId="4" applyFont="1" applyFill="1" applyBorder="1"/>
    <xf numFmtId="0" fontId="23" fillId="0" borderId="0" xfId="0" applyFont="1"/>
    <xf numFmtId="0" fontId="7" fillId="0" borderId="0" xfId="0" applyFont="1"/>
    <xf numFmtId="0" fontId="7" fillId="0" borderId="0" xfId="0" applyFont="1" applyFill="1" applyAlignment="1">
      <alignment horizontal="center" vertical="center"/>
    </xf>
    <xf numFmtId="0" fontId="23" fillId="0" borderId="0" xfId="0" applyFont="1" applyAlignment="1">
      <alignment horizontal="center" vertical="center"/>
    </xf>
    <xf numFmtId="0" fontId="23" fillId="0" borderId="0" xfId="0" applyFont="1" applyAlignment="1">
      <alignment vertical="center"/>
    </xf>
    <xf numFmtId="0" fontId="11" fillId="0" borderId="0" xfId="2" applyFont="1" applyFill="1" applyBorder="1" applyAlignment="1">
      <alignment horizontal="left" wrapText="1"/>
    </xf>
    <xf numFmtId="0" fontId="11" fillId="3" borderId="3" xfId="0" applyFont="1" applyFill="1" applyBorder="1" applyAlignment="1">
      <alignment horizontal="left" wrapText="1"/>
    </xf>
    <xf numFmtId="0" fontId="11" fillId="2" borderId="3" xfId="0" applyFont="1" applyFill="1" applyBorder="1" applyAlignment="1">
      <alignment horizontal="left" vertical="center" wrapText="1"/>
    </xf>
    <xf numFmtId="0" fontId="11" fillId="0" borderId="3" xfId="0" applyFont="1" applyFill="1" applyBorder="1" applyAlignment="1">
      <alignment horizontal="center" wrapText="1"/>
    </xf>
    <xf numFmtId="2" fontId="11" fillId="3" borderId="3" xfId="1" applyFont="1" applyFill="1" applyBorder="1" applyAlignment="1">
      <alignment horizontal="left" vertical="center" wrapText="1"/>
    </xf>
    <xf numFmtId="0" fontId="11" fillId="0" borderId="8" xfId="0" applyFont="1" applyFill="1" applyBorder="1" applyAlignment="1">
      <alignment horizontal="center" wrapText="1"/>
    </xf>
    <xf numFmtId="4" fontId="9" fillId="0" borderId="3" xfId="0" applyNumberFormat="1" applyFont="1" applyFill="1" applyBorder="1" applyAlignment="1">
      <alignment horizontal="center" wrapText="1"/>
    </xf>
    <xf numFmtId="4" fontId="9" fillId="3" borderId="18" xfId="0" applyNumberFormat="1" applyFont="1" applyFill="1" applyBorder="1" applyAlignment="1">
      <alignment horizontal="center" wrapText="1"/>
    </xf>
    <xf numFmtId="4" fontId="9" fillId="3" borderId="19" xfId="0" applyNumberFormat="1" applyFont="1" applyFill="1" applyBorder="1" applyAlignment="1">
      <alignment horizontal="center" wrapText="1"/>
    </xf>
    <xf numFmtId="2" fontId="11" fillId="0" borderId="0" xfId="1" applyFont="1" applyAlignment="1">
      <alignment horizontal="left" vertical="center" wrapText="1"/>
    </xf>
    <xf numFmtId="0" fontId="9" fillId="0" borderId="0" xfId="0" applyFont="1" applyFill="1" applyAlignment="1">
      <alignment horizontal="left" vertical="center" wrapText="1"/>
    </xf>
    <xf numFmtId="2" fontId="11" fillId="2" borderId="0" xfId="1" applyFont="1" applyFill="1" applyAlignment="1">
      <alignment horizontal="center" vertical="center" wrapText="1"/>
    </xf>
    <xf numFmtId="2" fontId="12" fillId="2" borderId="0" xfId="1" applyFont="1" applyFill="1" applyAlignment="1">
      <alignment horizontal="center" vertical="center" wrapText="1"/>
    </xf>
    <xf numFmtId="2" fontId="18" fillId="0" borderId="0" xfId="1" applyFont="1" applyAlignment="1">
      <alignment horizontal="center" vertical="center" wrapText="1"/>
    </xf>
    <xf numFmtId="166" fontId="11" fillId="0" borderId="3" xfId="2" applyNumberFormat="1" applyFont="1" applyFill="1" applyBorder="1" applyAlignment="1">
      <alignment horizontal="center" vertical="top" wrapText="1"/>
    </xf>
    <xf numFmtId="166" fontId="11" fillId="0" borderId="0" xfId="2" applyNumberFormat="1" applyFont="1" applyFill="1" applyBorder="1" applyAlignment="1">
      <alignment horizontal="right" vertical="top" wrapText="1"/>
    </xf>
    <xf numFmtId="166" fontId="11" fillId="0" borderId="12" xfId="2" applyNumberFormat="1" applyFont="1" applyFill="1" applyBorder="1" applyAlignment="1">
      <alignment horizontal="right" vertical="top" wrapText="1"/>
    </xf>
    <xf numFmtId="166" fontId="11" fillId="0" borderId="8" xfId="2" applyNumberFormat="1" applyFont="1" applyFill="1" applyBorder="1" applyAlignment="1">
      <alignment horizontal="center" vertical="top" wrapText="1"/>
    </xf>
    <xf numFmtId="166" fontId="11" fillId="0" borderId="10" xfId="2" applyNumberFormat="1" applyFont="1" applyFill="1" applyBorder="1" applyAlignment="1">
      <alignment horizontal="center" vertical="top" wrapText="1"/>
    </xf>
    <xf numFmtId="166" fontId="11" fillId="0" borderId="4" xfId="2" applyNumberFormat="1" applyFont="1" applyFill="1" applyBorder="1" applyAlignment="1">
      <alignment horizontal="center" vertical="top" wrapText="1"/>
    </xf>
    <xf numFmtId="0" fontId="1" fillId="0" borderId="0" xfId="0" applyFont="1" applyAlignment="1">
      <alignment horizontal="left" wrapText="1"/>
    </xf>
    <xf numFmtId="0" fontId="11" fillId="2" borderId="15"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3" xfId="0" applyFont="1" applyFill="1" applyBorder="1" applyAlignment="1">
      <alignment horizontal="left" vertical="top" wrapText="1"/>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0" xfId="2" applyFont="1" applyFill="1" applyBorder="1" applyAlignment="1">
      <alignment horizontal="left" vertical="center" wrapText="1"/>
    </xf>
    <xf numFmtId="4" fontId="11" fillId="0" borderId="3" xfId="2" applyNumberFormat="1" applyFont="1" applyFill="1" applyBorder="1" applyAlignment="1">
      <alignment horizontal="center" vertical="center" wrapText="1"/>
    </xf>
    <xf numFmtId="4" fontId="11" fillId="3" borderId="3" xfId="2" applyNumberFormat="1" applyFont="1" applyFill="1" applyBorder="1" applyAlignment="1">
      <alignment horizontal="center" vertical="center" wrapText="1"/>
    </xf>
    <xf numFmtId="0" fontId="11" fillId="0" borderId="0" xfId="0" applyFont="1" applyFill="1" applyBorder="1" applyAlignment="1">
      <alignment horizontal="left"/>
    </xf>
    <xf numFmtId="4" fontId="11" fillId="0" borderId="8" xfId="2" applyNumberFormat="1" applyFont="1" applyFill="1" applyBorder="1" applyAlignment="1">
      <alignment horizontal="center" vertical="center" wrapText="1"/>
    </xf>
    <xf numFmtId="4" fontId="11" fillId="0" borderId="4" xfId="2" applyNumberFormat="1" applyFont="1" applyFill="1" applyBorder="1" applyAlignment="1">
      <alignment horizontal="center" vertical="center" wrapText="1"/>
    </xf>
    <xf numFmtId="1" fontId="9" fillId="0" borderId="0" xfId="3" applyNumberFormat="1" applyFont="1" applyFill="1" applyBorder="1" applyAlignment="1">
      <alignment horizontal="left" vertical="center" wrapText="1"/>
    </xf>
    <xf numFmtId="165" fontId="9" fillId="0" borderId="0" xfId="1" applyNumberFormat="1" applyFont="1" applyAlignment="1" applyProtection="1">
      <alignment horizontal="center" vertical="center" wrapText="1"/>
      <protection hidden="1"/>
    </xf>
    <xf numFmtId="0" fontId="14" fillId="0" borderId="0" xfId="0" applyFont="1" applyFill="1" applyBorder="1" applyAlignment="1">
      <alignment horizontal="left"/>
    </xf>
    <xf numFmtId="1" fontId="7" fillId="0" borderId="0" xfId="3" applyNumberFormat="1" applyFont="1" applyFill="1" applyBorder="1" applyAlignment="1">
      <alignment horizontal="left" vertical="center" wrapText="1"/>
    </xf>
    <xf numFmtId="0" fontId="11" fillId="0" borderId="0" xfId="0" applyFont="1" applyFill="1" applyBorder="1" applyAlignment="1">
      <alignment horizontal="left" wrapText="1"/>
    </xf>
    <xf numFmtId="1" fontId="9" fillId="0" borderId="0" xfId="2" applyNumberFormat="1" applyFont="1" applyFill="1" applyBorder="1" applyAlignment="1">
      <alignment horizontal="left" vertical="center" wrapText="1"/>
    </xf>
    <xf numFmtId="43" fontId="9" fillId="0" borderId="5" xfId="4" applyFont="1" applyFill="1" applyBorder="1" applyAlignment="1">
      <alignment vertical="center"/>
    </xf>
    <xf numFmtId="2" fontId="9" fillId="0" borderId="5" xfId="0" applyNumberFormat="1" applyFont="1" applyFill="1" applyBorder="1" applyAlignment="1">
      <alignment vertical="center"/>
    </xf>
    <xf numFmtId="0" fontId="9" fillId="0" borderId="3" xfId="0" applyFont="1" applyFill="1" applyBorder="1" applyAlignment="1">
      <alignment horizontal="center" wrapText="1"/>
    </xf>
    <xf numFmtId="164" fontId="9" fillId="0" borderId="3" xfId="0" applyNumberFormat="1" applyFont="1" applyFill="1" applyBorder="1" applyAlignment="1">
      <alignment horizontal="center"/>
    </xf>
  </cellXfs>
  <cellStyles count="5">
    <cellStyle name="Accent5 4 2 2" xfId="3" xr:uid="{00000000-0005-0000-0000-000000000000}"/>
    <cellStyle name="Comma" xfId="4" builtinId="3"/>
    <cellStyle name="Excel Built-in Normal" xfId="1" xr:uid="{00000000-0005-0000-0000-000001000000}"/>
    <cellStyle name="Normal" xfId="0" builtinId="0"/>
    <cellStyle name="Normal 4 2 2 3" xfId="2" xr:uid="{00000000-0005-0000-0000-000003000000}"/>
  </cellStyles>
  <dxfs count="0"/>
  <tableStyles count="0" defaultTableStyle="TableStyleMedium2" defaultPivotStyle="PivotStyleLight16"/>
  <colors>
    <mruColors>
      <color rgb="FFFF3300"/>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152399</xdr:colOff>
      <xdr:row>6</xdr:row>
      <xdr:rowOff>9524</xdr:rowOff>
    </xdr:from>
    <xdr:to>
      <xdr:col>9</xdr:col>
      <xdr:colOff>22123</xdr:colOff>
      <xdr:row>16</xdr:row>
      <xdr:rowOff>628649</xdr:rowOff>
    </xdr:to>
    <xdr:pic>
      <xdr:nvPicPr>
        <xdr:cNvPr id="13" name="Picture 12">
          <a:extLst>
            <a:ext uri="{FF2B5EF4-FFF2-40B4-BE49-F238E27FC236}">
              <a16:creationId xmlns:a16="http://schemas.microsoft.com/office/drawing/2014/main" id="{22DBDF23-9031-C235-01E9-D66849176BB1}"/>
            </a:ext>
          </a:extLst>
        </xdr:cNvPr>
        <xdr:cNvPicPr>
          <a:picLocks noChangeAspect="1"/>
        </xdr:cNvPicPr>
      </xdr:nvPicPr>
      <xdr:blipFill>
        <a:blip xmlns:r="http://schemas.openxmlformats.org/officeDocument/2006/relationships" r:embed="rId1"/>
        <a:stretch>
          <a:fillRect/>
        </a:stretch>
      </xdr:blipFill>
      <xdr:spPr>
        <a:xfrm>
          <a:off x="152399" y="1285874"/>
          <a:ext cx="7861199" cy="6905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91177-6C1A-4F85-8B7E-30226D8525D8}">
  <sheetPr>
    <tabColor theme="9" tint="0.59999389629810485"/>
    <pageSetUpPr fitToPage="1"/>
  </sheetPr>
  <dimension ref="B1:J67"/>
  <sheetViews>
    <sheetView tabSelected="1" topLeftCell="A30" zoomScaleNormal="100" zoomScalePageLayoutView="55" workbookViewId="0">
      <selection activeCell="B38" sqref="B38:H38"/>
    </sheetView>
  </sheetViews>
  <sheetFormatPr defaultColWidth="9.140625" defaultRowHeight="15" x14ac:dyDescent="0.3"/>
  <cols>
    <col min="1" max="1" width="2.28515625" style="1" customWidth="1"/>
    <col min="2" max="2" width="8.42578125" style="5" customWidth="1"/>
    <col min="3" max="3" width="2" style="5" customWidth="1"/>
    <col min="4" max="4" width="47.42578125" style="5" customWidth="1"/>
    <col min="5" max="5" width="13.85546875" style="5" customWidth="1"/>
    <col min="6" max="6" width="13.5703125" style="6" customWidth="1"/>
    <col min="7" max="7" width="8.140625" style="7" customWidth="1"/>
    <col min="8" max="8" width="14" style="8" customWidth="1"/>
    <col min="9" max="9" width="10.140625" style="9" customWidth="1"/>
    <col min="10" max="10" width="9.140625" style="5"/>
    <col min="11" max="16384" width="9.140625" style="1"/>
  </cols>
  <sheetData>
    <row r="1" spans="2:10" ht="20.100000000000001" customHeight="1" x14ac:dyDescent="0.2">
      <c r="B1" s="301" t="s">
        <v>250</v>
      </c>
      <c r="C1" s="301"/>
      <c r="D1" s="301"/>
      <c r="E1" s="301"/>
      <c r="F1" s="301"/>
      <c r="G1" s="301"/>
      <c r="H1" s="301"/>
      <c r="I1" s="301"/>
      <c r="J1" s="4"/>
    </row>
    <row r="2" spans="2:10" ht="20.100000000000001" customHeight="1" x14ac:dyDescent="0.2">
      <c r="B2" s="301" t="s">
        <v>251</v>
      </c>
      <c r="C2" s="301"/>
      <c r="D2" s="301"/>
      <c r="E2" s="301"/>
      <c r="F2" s="301"/>
      <c r="G2" s="301"/>
      <c r="H2" s="301"/>
      <c r="I2" s="301"/>
      <c r="J2" s="4"/>
    </row>
    <row r="3" spans="2:10" ht="20.100000000000001" customHeight="1" x14ac:dyDescent="0.2">
      <c r="B3" s="95"/>
      <c r="C3" s="95"/>
      <c r="D3" s="95"/>
      <c r="E3" s="95"/>
      <c r="F3" s="95"/>
      <c r="G3" s="95"/>
      <c r="H3" s="95"/>
      <c r="I3" s="95"/>
      <c r="J3" s="4"/>
    </row>
    <row r="4" spans="2:10" s="176" customFormat="1" ht="35.1" customHeight="1" x14ac:dyDescent="0.25">
      <c r="B4" s="302" t="s">
        <v>420</v>
      </c>
      <c r="C4" s="302"/>
      <c r="D4" s="302"/>
      <c r="E4" s="302"/>
      <c r="F4" s="302"/>
      <c r="G4" s="302"/>
      <c r="H4" s="302"/>
      <c r="I4" s="302"/>
      <c r="J4" s="175"/>
    </row>
    <row r="5" spans="2:10" s="176" customFormat="1" ht="20.100000000000001" customHeight="1" x14ac:dyDescent="0.25">
      <c r="B5" s="236"/>
      <c r="C5" s="236"/>
      <c r="D5" s="236"/>
      <c r="E5" s="236"/>
      <c r="F5" s="236"/>
      <c r="G5" s="236"/>
      <c r="H5" s="236"/>
      <c r="I5" s="236"/>
      <c r="J5" s="175"/>
    </row>
    <row r="6" spans="2:10" ht="20.100000000000001" customHeight="1" x14ac:dyDescent="0.2">
      <c r="B6" s="298" t="s">
        <v>423</v>
      </c>
      <c r="C6" s="298"/>
      <c r="D6" s="298"/>
      <c r="E6" s="298"/>
      <c r="F6" s="298"/>
      <c r="G6" s="298"/>
      <c r="H6" s="298"/>
      <c r="I6" s="234"/>
      <c r="J6" s="4"/>
    </row>
    <row r="7" spans="2:10" ht="50.1" customHeight="1" x14ac:dyDescent="0.2">
      <c r="B7" s="92"/>
      <c r="C7" s="92"/>
      <c r="D7" s="92"/>
      <c r="E7" s="92"/>
      <c r="F7" s="92"/>
      <c r="G7" s="92"/>
      <c r="H7" s="92"/>
      <c r="I7" s="92"/>
      <c r="J7" s="4"/>
    </row>
    <row r="8" spans="2:10" ht="50.1" customHeight="1" x14ac:dyDescent="0.2">
      <c r="B8" s="92"/>
      <c r="C8" s="92"/>
      <c r="D8" s="92"/>
      <c r="E8" s="92"/>
      <c r="F8" s="92"/>
      <c r="G8" s="92"/>
      <c r="H8" s="92"/>
      <c r="I8" s="92"/>
      <c r="J8" s="4"/>
    </row>
    <row r="9" spans="2:10" ht="50.1" customHeight="1" x14ac:dyDescent="0.2">
      <c r="B9" s="92"/>
      <c r="C9" s="92"/>
      <c r="D9" s="92"/>
      <c r="E9" s="92"/>
      <c r="F9" s="92"/>
      <c r="G9" s="92"/>
      <c r="H9" s="92"/>
      <c r="I9" s="92"/>
      <c r="J9" s="4"/>
    </row>
    <row r="10" spans="2:10" ht="50.1" customHeight="1" x14ac:dyDescent="0.2">
      <c r="B10" s="92"/>
      <c r="C10" s="92"/>
      <c r="D10" s="92"/>
      <c r="E10" s="92"/>
      <c r="F10" s="92"/>
      <c r="G10" s="92"/>
      <c r="H10" s="92"/>
      <c r="I10" s="92"/>
      <c r="J10" s="4"/>
    </row>
    <row r="11" spans="2:10" ht="50.1" customHeight="1" x14ac:dyDescent="0.2">
      <c r="B11" s="92"/>
      <c r="C11" s="92"/>
      <c r="D11" s="92"/>
      <c r="E11" s="92"/>
      <c r="F11" s="92"/>
      <c r="G11" s="92"/>
      <c r="H11" s="92"/>
      <c r="I11" s="92"/>
      <c r="J11" s="4"/>
    </row>
    <row r="12" spans="2:10" ht="50.1" customHeight="1" x14ac:dyDescent="0.2">
      <c r="B12" s="92"/>
      <c r="C12" s="92"/>
      <c r="D12" s="92"/>
      <c r="E12" s="92"/>
      <c r="F12" s="92"/>
      <c r="G12" s="92"/>
      <c r="H12" s="92"/>
      <c r="I12" s="92"/>
      <c r="J12" s="4"/>
    </row>
    <row r="13" spans="2:10" ht="50.1" customHeight="1" x14ac:dyDescent="0.2">
      <c r="B13" s="92"/>
      <c r="C13" s="92"/>
      <c r="D13" s="92"/>
      <c r="E13" s="92"/>
      <c r="F13" s="92"/>
      <c r="G13" s="92"/>
      <c r="H13" s="92"/>
      <c r="I13" s="92"/>
      <c r="J13" s="4"/>
    </row>
    <row r="14" spans="2:10" ht="50.1" customHeight="1" x14ac:dyDescent="0.2">
      <c r="B14" s="92"/>
      <c r="C14" s="92"/>
      <c r="D14" s="92"/>
      <c r="E14" s="92"/>
      <c r="F14" s="92"/>
      <c r="G14" s="92"/>
      <c r="H14" s="92"/>
      <c r="I14" s="92"/>
      <c r="J14" s="4"/>
    </row>
    <row r="15" spans="2:10" ht="50.1" customHeight="1" x14ac:dyDescent="0.2">
      <c r="B15" s="92"/>
      <c r="C15" s="92"/>
      <c r="D15" s="92"/>
      <c r="E15" s="92"/>
      <c r="F15" s="92"/>
      <c r="G15" s="92"/>
      <c r="H15" s="92"/>
      <c r="I15" s="92"/>
      <c r="J15" s="4"/>
    </row>
    <row r="16" spans="2:10" ht="50.1" customHeight="1" x14ac:dyDescent="0.2">
      <c r="B16" s="92"/>
      <c r="C16" s="92"/>
      <c r="D16" s="92"/>
      <c r="E16" s="92"/>
      <c r="F16" s="92"/>
      <c r="G16" s="92"/>
      <c r="H16" s="92"/>
      <c r="I16" s="92"/>
      <c r="J16" s="4"/>
    </row>
    <row r="17" spans="2:10" ht="50.1" customHeight="1" x14ac:dyDescent="0.2">
      <c r="B17" s="92"/>
      <c r="C17" s="92"/>
      <c r="D17" s="92"/>
      <c r="E17" s="92"/>
      <c r="F17" s="92"/>
      <c r="G17" s="92"/>
      <c r="H17" s="92"/>
      <c r="I17" s="92"/>
      <c r="J17" s="4"/>
    </row>
    <row r="18" spans="2:10" ht="15" customHeight="1" x14ac:dyDescent="0.2">
      <c r="B18" s="92"/>
      <c r="C18" s="92"/>
      <c r="D18" s="92"/>
      <c r="E18" s="92"/>
      <c r="F18" s="92"/>
      <c r="G18" s="92"/>
      <c r="H18" s="92"/>
      <c r="I18" s="92"/>
      <c r="J18" s="4"/>
    </row>
    <row r="19" spans="2:10" ht="20.100000000000001" customHeight="1" x14ac:dyDescent="0.2">
      <c r="B19" s="298" t="s">
        <v>171</v>
      </c>
      <c r="C19" s="298"/>
      <c r="D19" s="298"/>
      <c r="E19" s="298"/>
      <c r="F19" s="298"/>
      <c r="G19" s="298"/>
      <c r="H19" s="298"/>
      <c r="I19" s="92"/>
      <c r="J19" s="4"/>
    </row>
    <row r="20" spans="2:10" ht="20.100000000000001" customHeight="1" x14ac:dyDescent="0.2">
      <c r="B20" s="298" t="s">
        <v>160</v>
      </c>
      <c r="C20" s="298"/>
      <c r="D20" s="298"/>
      <c r="E20" s="298"/>
      <c r="F20" s="298"/>
      <c r="G20" s="298"/>
      <c r="H20" s="298"/>
      <c r="I20" s="92"/>
      <c r="J20" s="4"/>
    </row>
    <row r="21" spans="2:10" ht="20.100000000000001" customHeight="1" x14ac:dyDescent="0.2">
      <c r="B21" s="298" t="s">
        <v>252</v>
      </c>
      <c r="C21" s="298"/>
      <c r="D21" s="298"/>
      <c r="E21" s="298"/>
      <c r="F21" s="298"/>
      <c r="G21" s="298"/>
      <c r="H21" s="298"/>
      <c r="I21" s="92"/>
      <c r="J21" s="4"/>
    </row>
    <row r="22" spans="2:10" ht="20.100000000000001" customHeight="1" x14ac:dyDescent="0.2">
      <c r="B22" s="298" t="s">
        <v>95</v>
      </c>
      <c r="C22" s="298"/>
      <c r="D22" s="298"/>
      <c r="E22" s="298"/>
      <c r="F22" s="298"/>
      <c r="G22" s="298"/>
      <c r="H22" s="298"/>
      <c r="I22" s="92"/>
      <c r="J22" s="4"/>
    </row>
    <row r="23" spans="2:10" ht="15" customHeight="1" x14ac:dyDescent="0.2">
      <c r="B23" s="96"/>
      <c r="C23" s="96"/>
      <c r="D23" s="96"/>
      <c r="E23" s="96"/>
      <c r="F23" s="96"/>
      <c r="G23" s="96"/>
      <c r="H23" s="96"/>
      <c r="I23" s="92"/>
      <c r="J23" s="4"/>
    </row>
    <row r="24" spans="2:10" ht="15" customHeight="1" x14ac:dyDescent="0.3"/>
    <row r="25" spans="2:10" ht="20.100000000000001" customHeight="1" x14ac:dyDescent="0.2">
      <c r="B25" s="300" t="s">
        <v>253</v>
      </c>
      <c r="C25" s="300"/>
      <c r="D25" s="300"/>
      <c r="E25" s="300"/>
      <c r="F25" s="300"/>
      <c r="G25" s="300"/>
      <c r="H25" s="300"/>
      <c r="I25" s="300"/>
      <c r="J25" s="4"/>
    </row>
    <row r="26" spans="2:10" ht="20.100000000000001" customHeight="1" x14ac:dyDescent="0.2">
      <c r="B26" s="300" t="s">
        <v>55</v>
      </c>
      <c r="C26" s="300"/>
      <c r="D26" s="300"/>
      <c r="E26" s="300"/>
      <c r="F26" s="300"/>
      <c r="G26" s="300"/>
      <c r="H26" s="300"/>
      <c r="I26" s="300"/>
      <c r="J26" s="4"/>
    </row>
    <row r="27" spans="2:10" ht="20.100000000000001" customHeight="1" x14ac:dyDescent="0.3"/>
    <row r="28" spans="2:10" customFormat="1" ht="20.100000000000001" customHeight="1" x14ac:dyDescent="0.3">
      <c r="B28" s="289" t="s">
        <v>56</v>
      </c>
      <c r="C28" s="289"/>
      <c r="D28" s="289"/>
      <c r="E28" s="289"/>
      <c r="F28" s="289"/>
      <c r="G28" s="289"/>
      <c r="H28" s="5"/>
      <c r="I28" s="5"/>
      <c r="J28" s="5"/>
    </row>
    <row r="29" spans="2:10" customFormat="1" ht="20.100000000000001" customHeight="1" x14ac:dyDescent="0.3">
      <c r="B29" s="55"/>
      <c r="C29" s="55"/>
      <c r="D29" s="55"/>
      <c r="E29" s="56"/>
      <c r="F29" s="55"/>
      <c r="G29" s="57"/>
      <c r="H29" s="5"/>
      <c r="I29" s="5"/>
      <c r="J29" s="5"/>
    </row>
    <row r="30" spans="2:10" ht="20.100000000000001" customHeight="1" x14ac:dyDescent="0.2">
      <c r="B30" s="298" t="s">
        <v>254</v>
      </c>
      <c r="C30" s="298"/>
      <c r="D30" s="298"/>
      <c r="E30" s="298"/>
      <c r="F30" s="298"/>
      <c r="G30" s="298"/>
      <c r="H30" s="298"/>
      <c r="I30" s="92"/>
      <c r="J30" s="4"/>
    </row>
    <row r="31" spans="2:10" customFormat="1" ht="20.100000000000001" customHeight="1" x14ac:dyDescent="0.3">
      <c r="B31" s="299" t="s">
        <v>421</v>
      </c>
      <c r="C31" s="299"/>
      <c r="D31" s="299"/>
      <c r="E31" s="299"/>
      <c r="F31" s="299"/>
      <c r="G31" s="299"/>
      <c r="H31" s="5"/>
      <c r="I31" s="5"/>
      <c r="J31" s="5"/>
    </row>
    <row r="32" spans="2:10" customFormat="1" ht="20.100000000000001" customHeight="1" x14ac:dyDescent="0.3">
      <c r="B32" s="299" t="s">
        <v>258</v>
      </c>
      <c r="C32" s="299"/>
      <c r="D32" s="299"/>
      <c r="E32" s="299"/>
      <c r="F32" s="299"/>
      <c r="G32" s="299"/>
      <c r="H32" s="5"/>
      <c r="I32" s="5"/>
      <c r="J32" s="5"/>
    </row>
    <row r="33" spans="2:10" customFormat="1" ht="20.100000000000001" customHeight="1" x14ac:dyDescent="0.3">
      <c r="B33" s="94"/>
      <c r="C33" s="94"/>
      <c r="D33" s="94"/>
      <c r="E33" s="94"/>
      <c r="F33" s="94"/>
      <c r="G33" s="94"/>
      <c r="H33" s="5"/>
      <c r="I33" s="5"/>
      <c r="J33" s="5"/>
    </row>
    <row r="34" spans="2:10" ht="20.100000000000001" customHeight="1" x14ac:dyDescent="0.2">
      <c r="B34" s="298" t="s">
        <v>255</v>
      </c>
      <c r="C34" s="298"/>
      <c r="D34" s="298"/>
      <c r="E34" s="298"/>
      <c r="F34" s="298"/>
      <c r="G34" s="298"/>
      <c r="H34" s="298"/>
      <c r="I34" s="92"/>
      <c r="J34" s="4"/>
    </row>
    <row r="35" spans="2:10" customFormat="1" ht="20.100000000000001" customHeight="1" x14ac:dyDescent="0.3">
      <c r="B35" s="299" t="s">
        <v>257</v>
      </c>
      <c r="C35" s="299"/>
      <c r="D35" s="299"/>
      <c r="E35" s="299"/>
      <c r="F35" s="299"/>
      <c r="G35" s="299"/>
      <c r="H35" s="5"/>
      <c r="I35" s="5"/>
      <c r="J35" s="5"/>
    </row>
    <row r="36" spans="2:10" customFormat="1" ht="20.100000000000001" customHeight="1" x14ac:dyDescent="0.3">
      <c r="B36" s="299" t="s">
        <v>258</v>
      </c>
      <c r="C36" s="299"/>
      <c r="D36" s="299"/>
      <c r="E36" s="299"/>
      <c r="F36" s="299"/>
      <c r="G36" s="299"/>
      <c r="H36" s="5"/>
      <c r="I36" s="5"/>
      <c r="J36" s="5"/>
    </row>
    <row r="37" spans="2:10" customFormat="1" ht="20.100000000000001" customHeight="1" x14ac:dyDescent="0.3">
      <c r="B37" s="94"/>
      <c r="C37" s="94"/>
      <c r="D37" s="94"/>
      <c r="E37" s="94"/>
      <c r="F37" s="94"/>
      <c r="G37" s="94"/>
      <c r="H37" s="5"/>
      <c r="I37" s="5"/>
      <c r="J37" s="5"/>
    </row>
    <row r="38" spans="2:10" ht="20.100000000000001" customHeight="1" x14ac:dyDescent="0.2">
      <c r="B38" s="298" t="s">
        <v>256</v>
      </c>
      <c r="C38" s="298"/>
      <c r="D38" s="298"/>
      <c r="E38" s="298"/>
      <c r="F38" s="298"/>
      <c r="G38" s="298"/>
      <c r="H38" s="298"/>
      <c r="I38" s="92"/>
      <c r="J38" s="4"/>
    </row>
    <row r="39" spans="2:10" customFormat="1" ht="20.100000000000001" customHeight="1" x14ac:dyDescent="0.3">
      <c r="B39" s="299" t="s">
        <v>259</v>
      </c>
      <c r="C39" s="299"/>
      <c r="D39" s="299"/>
      <c r="E39" s="299"/>
      <c r="F39" s="299"/>
      <c r="G39" s="299"/>
      <c r="H39" s="5"/>
      <c r="I39" s="5"/>
      <c r="J39" s="5"/>
    </row>
    <row r="40" spans="2:10" customFormat="1" ht="20.100000000000001" customHeight="1" x14ac:dyDescent="0.3">
      <c r="B40" s="299" t="s">
        <v>260</v>
      </c>
      <c r="C40" s="299"/>
      <c r="D40" s="299"/>
      <c r="E40" s="299"/>
      <c r="F40" s="299"/>
      <c r="G40" s="299"/>
      <c r="H40" s="5"/>
      <c r="I40" s="5"/>
      <c r="J40" s="5"/>
    </row>
    <row r="41" spans="2:10" customFormat="1" ht="20.100000000000001" customHeight="1" x14ac:dyDescent="0.3">
      <c r="B41" s="299" t="s">
        <v>261</v>
      </c>
      <c r="C41" s="299"/>
      <c r="D41" s="299"/>
      <c r="E41" s="299"/>
      <c r="F41" s="299"/>
      <c r="G41" s="299"/>
      <c r="H41" s="5"/>
      <c r="I41" s="5"/>
      <c r="J41" s="5"/>
    </row>
    <row r="42" spans="2:10" customFormat="1" ht="20.100000000000001" customHeight="1" x14ac:dyDescent="0.3">
      <c r="B42" s="299" t="s">
        <v>262</v>
      </c>
      <c r="C42" s="299"/>
      <c r="D42" s="299"/>
      <c r="E42" s="299"/>
      <c r="F42" s="299"/>
      <c r="G42" s="299"/>
      <c r="H42" s="5"/>
      <c r="I42" s="5"/>
      <c r="J42" s="5"/>
    </row>
    <row r="43" spans="2:10" customFormat="1" ht="20.100000000000001" customHeight="1" x14ac:dyDescent="0.3">
      <c r="B43" s="94"/>
      <c r="C43" s="94"/>
      <c r="D43" s="94"/>
      <c r="E43" s="94"/>
      <c r="F43" s="94"/>
      <c r="G43" s="94"/>
      <c r="H43" s="5"/>
      <c r="I43" s="5"/>
      <c r="J43" s="5"/>
    </row>
    <row r="44" spans="2:10" ht="20.100000000000001" customHeight="1" x14ac:dyDescent="0.2">
      <c r="B44" s="298" t="s">
        <v>263</v>
      </c>
      <c r="C44" s="298"/>
      <c r="D44" s="298"/>
      <c r="E44" s="298"/>
      <c r="F44" s="298"/>
      <c r="G44" s="298"/>
      <c r="H44" s="298"/>
      <c r="I44" s="92"/>
      <c r="J44" s="4"/>
    </row>
    <row r="45" spans="2:10" customFormat="1" ht="20.100000000000001" customHeight="1" x14ac:dyDescent="0.3">
      <c r="B45" s="299" t="s">
        <v>259</v>
      </c>
      <c r="C45" s="299"/>
      <c r="D45" s="299"/>
      <c r="E45" s="299"/>
      <c r="F45" s="299"/>
      <c r="G45" s="299"/>
      <c r="H45" s="5"/>
      <c r="I45" s="5"/>
      <c r="J45" s="5"/>
    </row>
    <row r="46" spans="2:10" customFormat="1" ht="20.100000000000001" customHeight="1" x14ac:dyDescent="0.3">
      <c r="B46" s="299" t="s">
        <v>260</v>
      </c>
      <c r="C46" s="299"/>
      <c r="D46" s="299"/>
      <c r="E46" s="299"/>
      <c r="F46" s="299"/>
      <c r="G46" s="299"/>
      <c r="H46" s="5"/>
      <c r="I46" s="5"/>
      <c r="J46" s="5"/>
    </row>
    <row r="47" spans="2:10" customFormat="1" ht="20.100000000000001" customHeight="1" x14ac:dyDescent="0.3">
      <c r="B47" s="235"/>
      <c r="C47" s="235"/>
      <c r="D47" s="235"/>
      <c r="E47" s="235"/>
      <c r="F47" s="235"/>
      <c r="G47" s="235"/>
      <c r="H47" s="5"/>
      <c r="I47" s="5"/>
      <c r="J47" s="5"/>
    </row>
    <row r="48" spans="2:10" customFormat="1" ht="20.100000000000001" customHeight="1" x14ac:dyDescent="0.3">
      <c r="B48" s="235"/>
      <c r="C48" s="235"/>
      <c r="D48" s="235"/>
      <c r="E48" s="235"/>
      <c r="F48" s="235"/>
      <c r="G48" s="235"/>
      <c r="H48" s="5"/>
      <c r="I48" s="5"/>
      <c r="J48" s="5"/>
    </row>
    <row r="49" spans="2:10" customFormat="1" ht="20.100000000000001" customHeight="1" x14ac:dyDescent="0.3">
      <c r="B49" s="235"/>
      <c r="C49" s="235"/>
      <c r="D49" s="235"/>
      <c r="E49" s="235"/>
      <c r="F49" s="235"/>
      <c r="G49" s="235"/>
      <c r="H49" s="5"/>
      <c r="I49" s="5"/>
      <c r="J49" s="5"/>
    </row>
    <row r="50" spans="2:10" customFormat="1" ht="20.100000000000001" customHeight="1" x14ac:dyDescent="0.3">
      <c r="B50" s="289" t="s">
        <v>424</v>
      </c>
      <c r="C50" s="289"/>
      <c r="D50" s="289"/>
      <c r="E50" s="289"/>
      <c r="F50" s="289"/>
      <c r="G50" s="289"/>
      <c r="H50" s="5"/>
      <c r="I50" s="5"/>
      <c r="J50" s="5"/>
    </row>
    <row r="51" spans="2:10" ht="20.100000000000001" customHeight="1" x14ac:dyDescent="0.3">
      <c r="B51" s="290" t="s">
        <v>171</v>
      </c>
      <c r="C51" s="290"/>
      <c r="D51" s="290"/>
      <c r="E51" s="290"/>
      <c r="F51" s="290"/>
      <c r="G51" s="290"/>
      <c r="H51" s="290"/>
      <c r="I51" s="290"/>
    </row>
    <row r="52" spans="2:10" ht="20.100000000000001" customHeight="1" x14ac:dyDescent="0.3">
      <c r="B52" s="291"/>
      <c r="C52" s="291"/>
      <c r="D52" s="291"/>
      <c r="E52" s="292" t="s">
        <v>422</v>
      </c>
      <c r="F52" s="292"/>
      <c r="G52" s="292"/>
      <c r="H52" s="295">
        <v>2887669.932</v>
      </c>
      <c r="I52" s="295"/>
    </row>
    <row r="53" spans="2:10" ht="20.100000000000001" customHeight="1" x14ac:dyDescent="0.3">
      <c r="B53" s="290" t="s">
        <v>160</v>
      </c>
      <c r="C53" s="290"/>
      <c r="D53" s="290"/>
      <c r="E53" s="290"/>
      <c r="F53" s="290"/>
      <c r="G53" s="290"/>
      <c r="H53" s="290"/>
      <c r="I53" s="290"/>
    </row>
    <row r="54" spans="2:10" ht="20.100000000000001" customHeight="1" x14ac:dyDescent="0.3">
      <c r="B54" s="291"/>
      <c r="C54" s="291"/>
      <c r="D54" s="291"/>
      <c r="E54" s="292" t="s">
        <v>349</v>
      </c>
      <c r="F54" s="292"/>
      <c r="G54" s="292"/>
      <c r="H54" s="295">
        <v>995082.89519999991</v>
      </c>
      <c r="I54" s="295"/>
    </row>
    <row r="55" spans="2:10" ht="20.100000000000001" customHeight="1" x14ac:dyDescent="0.3">
      <c r="B55" s="293" t="s">
        <v>252</v>
      </c>
      <c r="C55" s="293"/>
      <c r="D55" s="293"/>
      <c r="E55" s="293"/>
      <c r="F55" s="293"/>
      <c r="G55" s="293"/>
      <c r="H55" s="293"/>
      <c r="I55" s="293"/>
    </row>
    <row r="56" spans="2:10" ht="20.100000000000001" customHeight="1" x14ac:dyDescent="0.3">
      <c r="B56" s="291"/>
      <c r="C56" s="291"/>
      <c r="D56" s="291"/>
      <c r="E56" s="292" t="s">
        <v>383</v>
      </c>
      <c r="F56" s="292"/>
      <c r="G56" s="292"/>
      <c r="H56" s="295">
        <v>2273894.736</v>
      </c>
      <c r="I56" s="295"/>
    </row>
    <row r="57" spans="2:10" ht="20.100000000000001" customHeight="1" x14ac:dyDescent="0.3">
      <c r="B57" s="293" t="s">
        <v>95</v>
      </c>
      <c r="C57" s="293"/>
      <c r="D57" s="293"/>
      <c r="E57" s="293"/>
      <c r="F57" s="293"/>
      <c r="G57" s="293"/>
      <c r="H57" s="293"/>
      <c r="I57" s="293"/>
    </row>
    <row r="58" spans="2:10" ht="20.100000000000001" customHeight="1" x14ac:dyDescent="0.3">
      <c r="B58" s="291"/>
      <c r="C58" s="291"/>
      <c r="D58" s="291"/>
      <c r="E58" s="292" t="s">
        <v>373</v>
      </c>
      <c r="F58" s="292"/>
      <c r="G58" s="292"/>
      <c r="H58" s="295">
        <v>360320.8248</v>
      </c>
      <c r="I58" s="295"/>
    </row>
    <row r="59" spans="2:10" ht="20.100000000000001" customHeight="1" thickBot="1" x14ac:dyDescent="0.35">
      <c r="B59" s="293" t="s">
        <v>264</v>
      </c>
      <c r="C59" s="293"/>
      <c r="D59" s="293"/>
      <c r="E59" s="293"/>
      <c r="F59" s="293"/>
      <c r="G59" s="293"/>
      <c r="H59" s="293"/>
      <c r="I59" s="293"/>
    </row>
    <row r="60" spans="2:10" ht="20.100000000000001" customHeight="1" thickBot="1" x14ac:dyDescent="0.35">
      <c r="B60" s="291"/>
      <c r="C60" s="291"/>
      <c r="D60" s="291"/>
      <c r="E60" s="292" t="s">
        <v>265</v>
      </c>
      <c r="F60" s="292"/>
      <c r="G60" s="294"/>
      <c r="H60" s="296">
        <f>H52+H54+H56+H58</f>
        <v>6516968.3880000003</v>
      </c>
      <c r="I60" s="297"/>
      <c r="J60" s="116"/>
    </row>
    <row r="61" spans="2:10" ht="20.100000000000001" customHeight="1" x14ac:dyDescent="0.3">
      <c r="B61" s="116"/>
      <c r="C61" s="113"/>
      <c r="D61" s="113"/>
      <c r="E61" s="115"/>
      <c r="F61" s="115"/>
      <c r="G61" s="115"/>
      <c r="H61" s="114"/>
      <c r="I61" s="114"/>
    </row>
    <row r="62" spans="2:10" ht="20.100000000000001" customHeight="1" thickBot="1" x14ac:dyDescent="0.35">
      <c r="B62" s="100"/>
      <c r="C62" s="98"/>
      <c r="D62" s="98"/>
      <c r="E62" s="98"/>
      <c r="F62" s="99"/>
      <c r="G62" s="98"/>
      <c r="H62" s="58"/>
      <c r="I62" s="100"/>
    </row>
    <row r="63" spans="2:10" ht="20.100000000000001" customHeight="1" thickTop="1" x14ac:dyDescent="0.3">
      <c r="C63" s="59"/>
      <c r="D63" s="59"/>
      <c r="E63" s="59"/>
      <c r="F63" s="60"/>
      <c r="G63" s="59"/>
      <c r="H63" s="61"/>
      <c r="I63" s="5"/>
    </row>
    <row r="64" spans="2:10" ht="20.100000000000001" customHeight="1" x14ac:dyDescent="0.3">
      <c r="C64" s="304" t="s">
        <v>53</v>
      </c>
      <c r="D64" s="305"/>
      <c r="E64" s="306"/>
      <c r="F64" s="307"/>
      <c r="G64" s="307"/>
      <c r="H64" s="307"/>
      <c r="I64" s="308"/>
    </row>
    <row r="65" spans="3:9" ht="20.100000000000001" customHeight="1" x14ac:dyDescent="0.3">
      <c r="C65" s="93"/>
      <c r="D65" s="93"/>
      <c r="E65" s="303"/>
      <c r="F65" s="303"/>
      <c r="G65" s="303"/>
      <c r="H65" s="303"/>
      <c r="I65" s="303"/>
    </row>
    <row r="66" spans="3:9" ht="20.100000000000001" customHeight="1" x14ac:dyDescent="0.3">
      <c r="C66" s="304" t="s">
        <v>54</v>
      </c>
      <c r="D66" s="305"/>
      <c r="E66" s="303"/>
      <c r="F66" s="303"/>
      <c r="G66" s="303"/>
      <c r="H66" s="303"/>
      <c r="I66" s="303"/>
    </row>
    <row r="67" spans="3:9" ht="20.100000000000001" customHeight="1" x14ac:dyDescent="0.3">
      <c r="C67" s="93"/>
      <c r="D67" s="93"/>
      <c r="E67" s="303"/>
      <c r="F67" s="303"/>
      <c r="G67" s="303"/>
      <c r="H67" s="303"/>
      <c r="I67" s="303"/>
    </row>
  </sheetData>
  <mergeCells count="52">
    <mergeCell ref="B40:G40"/>
    <mergeCell ref="B38:H38"/>
    <mergeCell ref="B42:G42"/>
    <mergeCell ref="B26:I26"/>
    <mergeCell ref="B28:G28"/>
    <mergeCell ref="B31:G31"/>
    <mergeCell ref="B36:G36"/>
    <mergeCell ref="E67:I67"/>
    <mergeCell ref="E52:G52"/>
    <mergeCell ref="H52:I52"/>
    <mergeCell ref="C64:D64"/>
    <mergeCell ref="E64:I64"/>
    <mergeCell ref="E65:I65"/>
    <mergeCell ref="C66:D66"/>
    <mergeCell ref="E66:I66"/>
    <mergeCell ref="B39:G39"/>
    <mergeCell ref="B41:G41"/>
    <mergeCell ref="B44:H44"/>
    <mergeCell ref="B45:G45"/>
    <mergeCell ref="B46:G46"/>
    <mergeCell ref="B1:I1"/>
    <mergeCell ref="B2:I2"/>
    <mergeCell ref="B4:I4"/>
    <mergeCell ref="B19:H19"/>
    <mergeCell ref="B20:H20"/>
    <mergeCell ref="B6:H6"/>
    <mergeCell ref="B21:H21"/>
    <mergeCell ref="B22:H22"/>
    <mergeCell ref="B30:H30"/>
    <mergeCell ref="B34:H34"/>
    <mergeCell ref="B35:G35"/>
    <mergeCell ref="B32:G32"/>
    <mergeCell ref="B25:I25"/>
    <mergeCell ref="E56:G56"/>
    <mergeCell ref="H56:I56"/>
    <mergeCell ref="B56:D56"/>
    <mergeCell ref="E58:G58"/>
    <mergeCell ref="H58:I58"/>
    <mergeCell ref="B57:I57"/>
    <mergeCell ref="B58:D58"/>
    <mergeCell ref="E60:G60"/>
    <mergeCell ref="H60:I60"/>
    <mergeCell ref="B59:I59"/>
    <mergeCell ref="B60:D60"/>
    <mergeCell ref="B51:I51"/>
    <mergeCell ref="B52:D52"/>
    <mergeCell ref="B53:I53"/>
    <mergeCell ref="B54:D54"/>
    <mergeCell ref="B55:I55"/>
    <mergeCell ref="E54:G54"/>
    <mergeCell ref="H54:I54"/>
    <mergeCell ref="B50:G50"/>
  </mergeCells>
  <pageMargins left="0.7" right="0.7" top="0.75" bottom="0.75" header="0.3" footer="0.3"/>
  <pageSetup paperSize="9" scale="81" fitToHeight="0" orientation="portrait" r:id="rId1"/>
  <headerFooter>
    <oddHeader>&amp;LTeetööde tehniline kirjeldus
Versioon 18.02.2019&amp;RMaanteeameti peadirektori 
18.02.2019 käskkiri nr 1-2/19/096</oddHeader>
    <oddFooter>&amp;L&amp;D&amp;R&amp;P/&amp;N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DDED5-4B5B-4238-B94A-CF5E02A2A0D2}">
  <sheetPr>
    <tabColor theme="9" tint="0.59999389629810485"/>
    <pageSetUpPr fitToPage="1"/>
  </sheetPr>
  <dimension ref="A1:L264"/>
  <sheetViews>
    <sheetView topLeftCell="A176" zoomScaleNormal="100" zoomScalePageLayoutView="55" workbookViewId="0">
      <selection activeCell="J208" sqref="J208"/>
    </sheetView>
  </sheetViews>
  <sheetFormatPr defaultColWidth="9.140625" defaultRowHeight="15" x14ac:dyDescent="0.3"/>
  <cols>
    <col min="1" max="1" width="2.28515625" style="1" customWidth="1"/>
    <col min="2" max="2" width="8.42578125" style="5" customWidth="1"/>
    <col min="3" max="3" width="2" style="5" customWidth="1"/>
    <col min="4" max="4" width="47.42578125" style="5" customWidth="1"/>
    <col min="5" max="5" width="13.85546875" style="5" customWidth="1"/>
    <col min="6" max="6" width="13.5703125" style="6" customWidth="1"/>
    <col min="7" max="7" width="8.140625" style="7" customWidth="1"/>
    <col min="8" max="8" width="14" style="8" customWidth="1"/>
    <col min="9" max="9" width="17.28515625" style="280" customWidth="1"/>
    <col min="10" max="10" width="42.140625" style="5" customWidth="1"/>
    <col min="11" max="16384" width="9.140625" style="1"/>
  </cols>
  <sheetData>
    <row r="1" spans="2:10" ht="20.100000000000001" customHeight="1" x14ac:dyDescent="0.2">
      <c r="B1" s="301" t="s">
        <v>170</v>
      </c>
      <c r="C1" s="301"/>
      <c r="D1" s="301"/>
      <c r="E1" s="301"/>
      <c r="F1" s="301"/>
      <c r="G1" s="301"/>
      <c r="H1" s="301"/>
      <c r="I1" s="301"/>
      <c r="J1" s="4"/>
    </row>
    <row r="2" spans="2:10" ht="20.100000000000001" customHeight="1" x14ac:dyDescent="0.2">
      <c r="B2" s="301" t="s">
        <v>345</v>
      </c>
      <c r="C2" s="301"/>
      <c r="D2" s="301"/>
      <c r="E2" s="301"/>
      <c r="F2" s="301"/>
      <c r="G2" s="301"/>
      <c r="H2" s="301"/>
      <c r="I2" s="301"/>
      <c r="J2" s="4"/>
    </row>
    <row r="3" spans="2:10" ht="20.100000000000001" customHeight="1" x14ac:dyDescent="0.2">
      <c r="B3" s="233"/>
      <c r="C3" s="233"/>
      <c r="D3" s="233"/>
      <c r="E3" s="233"/>
      <c r="F3" s="233"/>
      <c r="G3" s="233"/>
      <c r="H3" s="233"/>
      <c r="I3" s="265"/>
      <c r="J3" s="4"/>
    </row>
    <row r="4" spans="2:10" s="176" customFormat="1" ht="35.1" customHeight="1" x14ac:dyDescent="0.25">
      <c r="B4" s="302" t="s">
        <v>425</v>
      </c>
      <c r="C4" s="302"/>
      <c r="D4" s="302"/>
      <c r="E4" s="302"/>
      <c r="F4" s="302"/>
      <c r="G4" s="302"/>
      <c r="H4" s="302"/>
      <c r="I4" s="302"/>
      <c r="J4" s="175"/>
    </row>
    <row r="5" spans="2:10" s="176" customFormat="1" ht="20.100000000000001" customHeight="1" x14ac:dyDescent="0.25">
      <c r="B5" s="236"/>
      <c r="C5" s="236"/>
      <c r="D5" s="236"/>
      <c r="E5" s="236"/>
      <c r="F5" s="236"/>
      <c r="G5" s="236"/>
      <c r="H5" s="236"/>
      <c r="I5" s="266"/>
      <c r="J5" s="175"/>
    </row>
    <row r="6" spans="2:10" ht="20.100000000000001" customHeight="1" x14ac:dyDescent="0.2">
      <c r="B6" s="298" t="s">
        <v>171</v>
      </c>
      <c r="C6" s="298"/>
      <c r="D6" s="298"/>
      <c r="E6" s="298"/>
      <c r="F6" s="298"/>
      <c r="G6" s="298"/>
      <c r="H6" s="298"/>
      <c r="I6" s="267"/>
      <c r="J6" s="4"/>
    </row>
    <row r="7" spans="2:10" s="2" customFormat="1" ht="20.100000000000001" customHeight="1" x14ac:dyDescent="0.3">
      <c r="B7" s="319" t="s">
        <v>351</v>
      </c>
      <c r="C7" s="319"/>
      <c r="D7" s="319"/>
      <c r="E7" s="319"/>
      <c r="F7" s="319"/>
      <c r="G7" s="319"/>
      <c r="H7" s="319"/>
      <c r="I7" s="268"/>
    </row>
    <row r="8" spans="2:10" x14ac:dyDescent="0.2">
      <c r="B8" s="323"/>
      <c r="C8" s="323"/>
      <c r="D8" s="323"/>
      <c r="E8" s="323"/>
      <c r="F8" s="323"/>
      <c r="G8" s="323"/>
      <c r="H8" s="323"/>
      <c r="I8" s="323"/>
      <c r="J8" s="4"/>
    </row>
    <row r="9" spans="2:10" s="42" customFormat="1" ht="15.6" customHeight="1" x14ac:dyDescent="0.3">
      <c r="B9" s="43" t="s">
        <v>0</v>
      </c>
      <c r="C9" s="43"/>
      <c r="D9" s="43"/>
      <c r="E9" s="43"/>
      <c r="F9" s="44"/>
      <c r="G9" s="45"/>
      <c r="H9" s="46"/>
      <c r="I9" s="269"/>
      <c r="J9" s="36"/>
    </row>
    <row r="10" spans="2:10" ht="15.6" customHeight="1" thickBot="1" x14ac:dyDescent="0.35">
      <c r="B10" s="10" t="s">
        <v>1</v>
      </c>
      <c r="C10" s="10"/>
      <c r="D10" s="10" t="s">
        <v>2</v>
      </c>
      <c r="E10" s="82" t="s">
        <v>3</v>
      </c>
      <c r="F10" s="11" t="s">
        <v>4</v>
      </c>
      <c r="G10" s="12" t="s">
        <v>5</v>
      </c>
      <c r="H10" s="13" t="s">
        <v>6</v>
      </c>
      <c r="I10" s="270" t="s">
        <v>7</v>
      </c>
    </row>
    <row r="11" spans="2:10" ht="15" customHeight="1" thickTop="1" x14ac:dyDescent="0.3">
      <c r="B11" s="72">
        <v>10201</v>
      </c>
      <c r="C11" s="30"/>
      <c r="D11" s="30" t="s">
        <v>8</v>
      </c>
      <c r="E11" s="127"/>
      <c r="F11" s="72" t="s">
        <v>9</v>
      </c>
      <c r="G11" s="128">
        <v>1</v>
      </c>
      <c r="H11" s="34"/>
      <c r="I11" s="271"/>
    </row>
    <row r="12" spans="2:10" ht="15" customHeight="1" x14ac:dyDescent="0.3">
      <c r="B12" s="27">
        <v>10202</v>
      </c>
      <c r="C12" s="26"/>
      <c r="D12" s="26" t="s">
        <v>63</v>
      </c>
      <c r="E12" s="129"/>
      <c r="F12" s="27" t="s">
        <v>9</v>
      </c>
      <c r="G12" s="130">
        <v>1</v>
      </c>
      <c r="H12" s="34"/>
      <c r="I12" s="271"/>
    </row>
    <row r="13" spans="2:10" ht="15" customHeight="1" x14ac:dyDescent="0.3">
      <c r="B13" s="27">
        <v>10204</v>
      </c>
      <c r="C13" s="26"/>
      <c r="D13" s="26" t="s">
        <v>10</v>
      </c>
      <c r="E13" s="129"/>
      <c r="F13" s="27" t="s">
        <v>9</v>
      </c>
      <c r="G13" s="130">
        <v>1</v>
      </c>
      <c r="H13" s="34"/>
      <c r="I13" s="271"/>
    </row>
    <row r="14" spans="2:10" ht="50.1" customHeight="1" x14ac:dyDescent="0.3">
      <c r="B14" s="27">
        <v>10210</v>
      </c>
      <c r="C14" s="26"/>
      <c r="D14" s="131" t="s">
        <v>66</v>
      </c>
      <c r="E14" s="129"/>
      <c r="F14" s="27" t="s">
        <v>9</v>
      </c>
      <c r="G14" s="130">
        <v>1</v>
      </c>
      <c r="H14" s="34"/>
      <c r="I14" s="271"/>
    </row>
    <row r="15" spans="2:10" ht="50.1" customHeight="1" x14ac:dyDescent="0.3">
      <c r="B15" s="27">
        <v>10211</v>
      </c>
      <c r="C15" s="26"/>
      <c r="D15" s="131" t="s">
        <v>67</v>
      </c>
      <c r="E15" s="129"/>
      <c r="F15" s="27" t="s">
        <v>9</v>
      </c>
      <c r="G15" s="130">
        <v>1</v>
      </c>
      <c r="H15" s="132"/>
      <c r="I15" s="272"/>
    </row>
    <row r="16" spans="2:10" ht="15" customHeight="1" x14ac:dyDescent="0.3">
      <c r="B16" s="134">
        <v>10212</v>
      </c>
      <c r="C16" s="135"/>
      <c r="D16" s="135" t="s">
        <v>96</v>
      </c>
      <c r="E16" s="136"/>
      <c r="F16" s="27" t="s">
        <v>9</v>
      </c>
      <c r="G16" s="130">
        <v>1</v>
      </c>
      <c r="H16" s="132"/>
      <c r="I16" s="272"/>
    </row>
    <row r="17" spans="2:11" s="75" customFormat="1" ht="50.1" customHeight="1" thickBot="1" x14ac:dyDescent="0.35">
      <c r="B17" s="137">
        <v>10214</v>
      </c>
      <c r="C17" s="138"/>
      <c r="D17" s="138" t="s">
        <v>426</v>
      </c>
      <c r="E17" s="139"/>
      <c r="F17" s="137" t="s">
        <v>9</v>
      </c>
      <c r="G17" s="140">
        <v>1</v>
      </c>
      <c r="H17" s="141"/>
      <c r="I17" s="273"/>
      <c r="J17" s="76"/>
    </row>
    <row r="18" spans="2:11" ht="15.6" customHeight="1" thickTop="1" x14ac:dyDescent="0.3">
      <c r="B18" s="15"/>
      <c r="C18" s="15"/>
      <c r="D18" s="15"/>
      <c r="E18" s="15"/>
      <c r="F18" s="48"/>
      <c r="G18" s="49"/>
      <c r="H18" s="50" t="s">
        <v>11</v>
      </c>
      <c r="I18" s="283">
        <v>100000</v>
      </c>
    </row>
    <row r="19" spans="2:11" ht="15.6" customHeight="1" x14ac:dyDescent="0.3">
      <c r="B19" s="108" t="s">
        <v>12</v>
      </c>
      <c r="C19" s="108"/>
      <c r="D19" s="108"/>
      <c r="E19" s="108"/>
      <c r="F19" s="109"/>
      <c r="G19" s="110"/>
      <c r="H19" s="111"/>
      <c r="I19" s="275"/>
      <c r="J19" s="16"/>
      <c r="K19" s="3"/>
    </row>
    <row r="20" spans="2:11" ht="15.6" customHeight="1" thickBot="1" x14ac:dyDescent="0.35">
      <c r="B20" s="19" t="s">
        <v>1</v>
      </c>
      <c r="C20" s="19"/>
      <c r="D20" s="19" t="s">
        <v>2</v>
      </c>
      <c r="E20" s="83" t="s">
        <v>3</v>
      </c>
      <c r="F20" s="20" t="s">
        <v>4</v>
      </c>
      <c r="G20" s="21" t="s">
        <v>5</v>
      </c>
      <c r="H20" s="22" t="s">
        <v>6</v>
      </c>
      <c r="I20" s="276" t="s">
        <v>7</v>
      </c>
      <c r="J20" s="16"/>
      <c r="K20" s="3"/>
    </row>
    <row r="21" spans="2:11" ht="15" customHeight="1" thickTop="1" x14ac:dyDescent="0.3">
      <c r="B21" s="125">
        <v>20201</v>
      </c>
      <c r="C21" s="143"/>
      <c r="D21" s="144" t="s">
        <v>102</v>
      </c>
      <c r="E21" s="145"/>
      <c r="F21" s="125" t="s">
        <v>79</v>
      </c>
      <c r="G21" s="146">
        <v>4018</v>
      </c>
      <c r="H21" s="24">
        <v>0.1</v>
      </c>
      <c r="I21" s="277">
        <f>G21*H21</f>
        <v>401.8</v>
      </c>
      <c r="J21" s="16"/>
      <c r="K21" s="3"/>
    </row>
    <row r="22" spans="2:11" ht="35.1" customHeight="1" x14ac:dyDescent="0.3">
      <c r="B22" s="184">
        <v>20208</v>
      </c>
      <c r="C22" s="205"/>
      <c r="D22" s="185" t="s">
        <v>175</v>
      </c>
      <c r="E22" s="192"/>
      <c r="F22" s="184" t="s">
        <v>15</v>
      </c>
      <c r="G22" s="186">
        <v>58</v>
      </c>
      <c r="H22" s="24">
        <v>50</v>
      </c>
      <c r="I22" s="277">
        <f t="shared" ref="I22:I37" si="0">G22*H22</f>
        <v>2900</v>
      </c>
      <c r="J22" s="16"/>
      <c r="K22" s="3"/>
    </row>
    <row r="23" spans="2:11" ht="15" customHeight="1" x14ac:dyDescent="0.3">
      <c r="B23" s="221">
        <v>20212</v>
      </c>
      <c r="C23" s="205"/>
      <c r="D23" s="206" t="s">
        <v>116</v>
      </c>
      <c r="E23" s="192"/>
      <c r="F23" s="184" t="s">
        <v>79</v>
      </c>
      <c r="G23" s="146">
        <v>27206</v>
      </c>
      <c r="H23" s="24">
        <v>0.1</v>
      </c>
      <c r="I23" s="277">
        <f t="shared" si="0"/>
        <v>2720.6000000000004</v>
      </c>
      <c r="J23" s="16"/>
      <c r="K23" s="3"/>
    </row>
    <row r="24" spans="2:11" s="102" customFormat="1" ht="35.1" customHeight="1" x14ac:dyDescent="0.25">
      <c r="B24" s="125">
        <v>20301</v>
      </c>
      <c r="C24" s="145"/>
      <c r="D24" s="165" t="s">
        <v>427</v>
      </c>
      <c r="E24" s="145"/>
      <c r="F24" s="125" t="s">
        <v>15</v>
      </c>
      <c r="G24" s="146">
        <v>28</v>
      </c>
      <c r="H24" s="28">
        <v>5</v>
      </c>
      <c r="I24" s="277">
        <f t="shared" si="0"/>
        <v>140</v>
      </c>
      <c r="J24" s="77"/>
      <c r="K24" s="119"/>
    </row>
    <row r="25" spans="2:11" s="119" customFormat="1" ht="15" customHeight="1" x14ac:dyDescent="0.25">
      <c r="B25" s="125">
        <v>20305</v>
      </c>
      <c r="C25" s="145"/>
      <c r="D25" s="165" t="s">
        <v>435</v>
      </c>
      <c r="E25" s="145"/>
      <c r="F25" s="125" t="s">
        <v>15</v>
      </c>
      <c r="G25" s="146">
        <v>10</v>
      </c>
      <c r="H25" s="28">
        <v>5</v>
      </c>
      <c r="I25" s="277">
        <f t="shared" si="0"/>
        <v>50</v>
      </c>
      <c r="J25" s="77"/>
    </row>
    <row r="26" spans="2:11" ht="15" customHeight="1" x14ac:dyDescent="0.3">
      <c r="B26" s="122">
        <v>20306</v>
      </c>
      <c r="C26" s="143"/>
      <c r="D26" s="147" t="s">
        <v>428</v>
      </c>
      <c r="E26" s="145"/>
      <c r="F26" s="122" t="s">
        <v>25</v>
      </c>
      <c r="G26" s="123">
        <v>7</v>
      </c>
      <c r="H26" s="28">
        <v>5</v>
      </c>
      <c r="I26" s="277">
        <f t="shared" si="0"/>
        <v>35</v>
      </c>
      <c r="J26" s="16"/>
      <c r="K26" s="3"/>
    </row>
    <row r="27" spans="2:11" ht="15" customHeight="1" x14ac:dyDescent="0.3">
      <c r="B27" s="122">
        <v>20313</v>
      </c>
      <c r="C27" s="143"/>
      <c r="D27" s="147" t="s">
        <v>176</v>
      </c>
      <c r="E27" s="145"/>
      <c r="F27" s="122" t="s">
        <v>25</v>
      </c>
      <c r="G27" s="123">
        <v>2075</v>
      </c>
      <c r="H27" s="28">
        <v>5</v>
      </c>
      <c r="I27" s="277">
        <f t="shared" si="0"/>
        <v>10375</v>
      </c>
      <c r="J27" s="16"/>
      <c r="K27" s="3"/>
    </row>
    <row r="28" spans="2:11" ht="15" customHeight="1" x14ac:dyDescent="0.3">
      <c r="B28" s="122">
        <v>20314</v>
      </c>
      <c r="C28" s="143"/>
      <c r="D28" s="147" t="s">
        <v>177</v>
      </c>
      <c r="E28" s="145"/>
      <c r="F28" s="122" t="s">
        <v>79</v>
      </c>
      <c r="G28" s="123">
        <v>125</v>
      </c>
      <c r="H28" s="28">
        <v>5</v>
      </c>
      <c r="I28" s="277">
        <f t="shared" si="0"/>
        <v>625</v>
      </c>
      <c r="J28" s="16"/>
      <c r="K28" s="3"/>
    </row>
    <row r="29" spans="2:11" ht="15" customHeight="1" x14ac:dyDescent="0.3">
      <c r="B29" s="122">
        <v>20317</v>
      </c>
      <c r="C29" s="143"/>
      <c r="D29" s="147" t="s">
        <v>436</v>
      </c>
      <c r="E29" s="145"/>
      <c r="F29" s="122" t="s">
        <v>25</v>
      </c>
      <c r="G29" s="123">
        <v>7</v>
      </c>
      <c r="H29" s="28">
        <v>5</v>
      </c>
      <c r="I29" s="277">
        <f t="shared" si="0"/>
        <v>35</v>
      </c>
      <c r="J29" s="16"/>
      <c r="K29" s="3"/>
    </row>
    <row r="30" spans="2:11" ht="15" customHeight="1" x14ac:dyDescent="0.3">
      <c r="B30" s="122">
        <v>20318</v>
      </c>
      <c r="C30" s="143"/>
      <c r="D30" s="147" t="s">
        <v>438</v>
      </c>
      <c r="E30" s="145"/>
      <c r="F30" s="122" t="s">
        <v>15</v>
      </c>
      <c r="G30" s="123">
        <v>9</v>
      </c>
      <c r="H30" s="28">
        <v>5</v>
      </c>
      <c r="I30" s="277">
        <f t="shared" si="0"/>
        <v>45</v>
      </c>
      <c r="J30" s="16"/>
      <c r="K30" s="3"/>
    </row>
    <row r="31" spans="2:11" ht="15" customHeight="1" x14ac:dyDescent="0.3">
      <c r="B31" s="122">
        <v>20321</v>
      </c>
      <c r="C31" s="143"/>
      <c r="D31" s="147" t="s">
        <v>230</v>
      </c>
      <c r="E31" s="145"/>
      <c r="F31" s="122" t="s">
        <v>25</v>
      </c>
      <c r="G31" s="123">
        <v>60</v>
      </c>
      <c r="H31" s="28">
        <v>3</v>
      </c>
      <c r="I31" s="277">
        <f t="shared" si="0"/>
        <v>180</v>
      </c>
      <c r="J31" s="16"/>
      <c r="K31" s="3"/>
    </row>
    <row r="32" spans="2:11" ht="15" customHeight="1" x14ac:dyDescent="0.3">
      <c r="B32" s="122">
        <v>20321</v>
      </c>
      <c r="C32" s="143"/>
      <c r="D32" s="147" t="s">
        <v>231</v>
      </c>
      <c r="E32" s="145"/>
      <c r="F32" s="122" t="s">
        <v>25</v>
      </c>
      <c r="G32" s="123">
        <v>15</v>
      </c>
      <c r="H32" s="28">
        <v>3</v>
      </c>
      <c r="I32" s="277">
        <f t="shared" si="0"/>
        <v>45</v>
      </c>
      <c r="J32" s="16"/>
      <c r="K32" s="3"/>
    </row>
    <row r="33" spans="2:11" ht="110.1" customHeight="1" x14ac:dyDescent="0.3">
      <c r="B33" s="125">
        <v>20325</v>
      </c>
      <c r="C33" s="143"/>
      <c r="D33" s="165" t="s">
        <v>396</v>
      </c>
      <c r="E33" s="145" t="s">
        <v>429</v>
      </c>
      <c r="F33" s="27" t="s">
        <v>9</v>
      </c>
      <c r="G33" s="130">
        <v>1</v>
      </c>
      <c r="H33" s="28">
        <v>5000</v>
      </c>
      <c r="I33" s="277">
        <f t="shared" si="0"/>
        <v>5000</v>
      </c>
      <c r="J33" s="16"/>
      <c r="K33" s="3"/>
    </row>
    <row r="34" spans="2:11" ht="35.1" customHeight="1" x14ac:dyDescent="0.3">
      <c r="B34" s="125">
        <v>20401</v>
      </c>
      <c r="C34" s="143"/>
      <c r="D34" s="193" t="s">
        <v>266</v>
      </c>
      <c r="E34" s="145"/>
      <c r="F34" s="125" t="s">
        <v>15</v>
      </c>
      <c r="G34" s="146">
        <v>2</v>
      </c>
      <c r="H34" s="28">
        <v>1500</v>
      </c>
      <c r="I34" s="277">
        <f t="shared" si="0"/>
        <v>3000</v>
      </c>
      <c r="J34" s="16"/>
      <c r="K34" s="3"/>
    </row>
    <row r="35" spans="2:11" ht="35.1" customHeight="1" x14ac:dyDescent="0.3">
      <c r="B35" s="125" t="s">
        <v>62</v>
      </c>
      <c r="C35" s="143"/>
      <c r="D35" s="193" t="s">
        <v>434</v>
      </c>
      <c r="E35" s="145"/>
      <c r="F35" s="125" t="s">
        <v>97</v>
      </c>
      <c r="G35" s="146">
        <v>1</v>
      </c>
      <c r="H35" s="28">
        <v>1500</v>
      </c>
      <c r="I35" s="277">
        <f t="shared" si="0"/>
        <v>1500</v>
      </c>
      <c r="J35" s="16"/>
      <c r="K35" s="3"/>
    </row>
    <row r="36" spans="2:11" ht="35.1" customHeight="1" x14ac:dyDescent="0.3">
      <c r="B36" s="125" t="s">
        <v>62</v>
      </c>
      <c r="C36" s="143"/>
      <c r="D36" s="165" t="s">
        <v>437</v>
      </c>
      <c r="E36" s="145"/>
      <c r="F36" s="27" t="s">
        <v>15</v>
      </c>
      <c r="G36" s="146">
        <v>7</v>
      </c>
      <c r="H36" s="28">
        <v>50</v>
      </c>
      <c r="I36" s="277">
        <f t="shared" si="0"/>
        <v>350</v>
      </c>
      <c r="J36" s="16"/>
      <c r="K36" s="3"/>
    </row>
    <row r="37" spans="2:11" ht="35.1" customHeight="1" thickBot="1" x14ac:dyDescent="0.35">
      <c r="B37" s="167" t="s">
        <v>62</v>
      </c>
      <c r="C37" s="241"/>
      <c r="D37" s="242" t="s">
        <v>433</v>
      </c>
      <c r="E37" s="243"/>
      <c r="F37" s="170" t="s">
        <v>15</v>
      </c>
      <c r="G37" s="171">
        <v>3</v>
      </c>
      <c r="H37" s="172">
        <v>50</v>
      </c>
      <c r="I37" s="277">
        <f t="shared" si="0"/>
        <v>150</v>
      </c>
      <c r="J37" s="16"/>
      <c r="K37" s="3"/>
    </row>
    <row r="38" spans="2:11" ht="15.6" customHeight="1" thickTop="1" x14ac:dyDescent="0.3">
      <c r="B38" s="15"/>
      <c r="C38" s="15"/>
      <c r="D38" s="15"/>
      <c r="E38" s="15"/>
      <c r="F38" s="48"/>
      <c r="G38" s="49"/>
      <c r="H38" s="50" t="s">
        <v>11</v>
      </c>
      <c r="I38" s="274">
        <f>SUM(I21:I37)</f>
        <v>27552.400000000001</v>
      </c>
    </row>
    <row r="39" spans="2:11" ht="15.6" customHeight="1" x14ac:dyDescent="0.3">
      <c r="B39" s="43" t="s">
        <v>16</v>
      </c>
      <c r="C39" s="43"/>
      <c r="D39" s="43"/>
      <c r="E39" s="43"/>
      <c r="F39" s="44"/>
      <c r="G39" s="45"/>
      <c r="H39" s="46"/>
      <c r="I39" s="269"/>
      <c r="J39" s="16"/>
    </row>
    <row r="40" spans="2:11" ht="15.6" customHeight="1" thickBot="1" x14ac:dyDescent="0.35">
      <c r="B40" s="19" t="s">
        <v>1</v>
      </c>
      <c r="C40" s="19"/>
      <c r="D40" s="19" t="s">
        <v>2</v>
      </c>
      <c r="E40" s="83" t="s">
        <v>3</v>
      </c>
      <c r="F40" s="20" t="s">
        <v>4</v>
      </c>
      <c r="G40" s="21" t="s">
        <v>5</v>
      </c>
      <c r="H40" s="22" t="s">
        <v>6</v>
      </c>
      <c r="I40" s="276" t="s">
        <v>7</v>
      </c>
      <c r="J40" s="16"/>
    </row>
    <row r="41" spans="2:11" ht="15" customHeight="1" thickTop="1" x14ac:dyDescent="0.3">
      <c r="B41" s="160">
        <v>30101</v>
      </c>
      <c r="C41" s="30"/>
      <c r="D41" s="162" t="s">
        <v>69</v>
      </c>
      <c r="E41" s="72"/>
      <c r="F41" s="160" t="s">
        <v>80</v>
      </c>
      <c r="G41" s="163">
        <v>3490</v>
      </c>
      <c r="H41" s="24">
        <v>5.8</v>
      </c>
      <c r="I41" s="277">
        <f t="shared" ref="I41:I48" si="1">G41*H41</f>
        <v>20242</v>
      </c>
      <c r="J41" s="16"/>
    </row>
    <row r="42" spans="2:11" ht="15" customHeight="1" x14ac:dyDescent="0.3">
      <c r="B42" s="122">
        <v>30103</v>
      </c>
      <c r="C42" s="26"/>
      <c r="D42" s="147" t="s">
        <v>70</v>
      </c>
      <c r="E42" s="27"/>
      <c r="F42" s="122" t="s">
        <v>80</v>
      </c>
      <c r="G42" s="123">
        <v>19818.719999999998</v>
      </c>
      <c r="H42" s="28">
        <v>3.6</v>
      </c>
      <c r="I42" s="277">
        <f t="shared" si="1"/>
        <v>71347.391999999993</v>
      </c>
      <c r="J42" s="16"/>
    </row>
    <row r="43" spans="2:11" ht="35.1" customHeight="1" x14ac:dyDescent="0.3">
      <c r="B43" s="125">
        <v>30402</v>
      </c>
      <c r="C43" s="154" t="s">
        <v>18</v>
      </c>
      <c r="D43" s="153" t="s">
        <v>77</v>
      </c>
      <c r="E43" s="155"/>
      <c r="F43" s="125" t="s">
        <v>80</v>
      </c>
      <c r="G43" s="146">
        <v>6618.28</v>
      </c>
      <c r="H43" s="28">
        <v>7.6</v>
      </c>
      <c r="I43" s="277">
        <f t="shared" si="1"/>
        <v>50298.927999999993</v>
      </c>
      <c r="J43" s="16"/>
    </row>
    <row r="44" spans="2:11" ht="35.1" customHeight="1" x14ac:dyDescent="0.3">
      <c r="B44" s="125">
        <v>30402</v>
      </c>
      <c r="C44" s="154" t="s">
        <v>19</v>
      </c>
      <c r="D44" s="153" t="s">
        <v>78</v>
      </c>
      <c r="E44" s="155"/>
      <c r="F44" s="125" t="s">
        <v>80</v>
      </c>
      <c r="G44" s="146">
        <v>1100</v>
      </c>
      <c r="H44" s="28">
        <v>8</v>
      </c>
      <c r="I44" s="277">
        <f t="shared" si="1"/>
        <v>8800</v>
      </c>
      <c r="J44" s="16"/>
    </row>
    <row r="45" spans="2:11" ht="15" customHeight="1" x14ac:dyDescent="0.3">
      <c r="B45" s="122">
        <v>30501</v>
      </c>
      <c r="C45" s="26" t="s">
        <v>18</v>
      </c>
      <c r="D45" s="147" t="s">
        <v>81</v>
      </c>
      <c r="E45" s="27"/>
      <c r="F45" s="122" t="s">
        <v>79</v>
      </c>
      <c r="G45" s="123">
        <v>17060.399999999998</v>
      </c>
      <c r="H45" s="28">
        <v>8</v>
      </c>
      <c r="I45" s="277">
        <f t="shared" si="1"/>
        <v>136483.19999999998</v>
      </c>
      <c r="J45" s="16"/>
    </row>
    <row r="46" spans="2:11" ht="15" customHeight="1" x14ac:dyDescent="0.3">
      <c r="B46" s="122">
        <v>30501</v>
      </c>
      <c r="C46" s="26" t="s">
        <v>19</v>
      </c>
      <c r="D46" s="147" t="s">
        <v>82</v>
      </c>
      <c r="E46" s="27"/>
      <c r="F46" s="122" t="s">
        <v>79</v>
      </c>
      <c r="G46" s="123">
        <v>10785</v>
      </c>
      <c r="H46" s="28">
        <v>7</v>
      </c>
      <c r="I46" s="277">
        <f t="shared" si="1"/>
        <v>75495</v>
      </c>
      <c r="J46" s="16"/>
    </row>
    <row r="47" spans="2:11" ht="15" customHeight="1" x14ac:dyDescent="0.3">
      <c r="B47" s="122">
        <v>30604</v>
      </c>
      <c r="C47" s="26"/>
      <c r="D47" s="147" t="s">
        <v>72</v>
      </c>
      <c r="E47" s="27"/>
      <c r="F47" s="122" t="s">
        <v>79</v>
      </c>
      <c r="G47" s="123">
        <v>27845</v>
      </c>
      <c r="H47" s="28">
        <v>0.2</v>
      </c>
      <c r="I47" s="277">
        <f t="shared" si="1"/>
        <v>5569</v>
      </c>
      <c r="J47" s="16"/>
    </row>
    <row r="48" spans="2:11" ht="45" customHeight="1" thickBot="1" x14ac:dyDescent="0.35">
      <c r="B48" s="137">
        <v>30611</v>
      </c>
      <c r="C48" s="149"/>
      <c r="D48" s="138" t="s">
        <v>114</v>
      </c>
      <c r="E48" s="137"/>
      <c r="F48" s="137" t="s">
        <v>49</v>
      </c>
      <c r="G48" s="140">
        <v>50</v>
      </c>
      <c r="H48" s="152">
        <v>45</v>
      </c>
      <c r="I48" s="277">
        <f t="shared" si="1"/>
        <v>2250</v>
      </c>
    </row>
    <row r="49" spans="1:12" ht="15.6" customHeight="1" thickTop="1" x14ac:dyDescent="0.3">
      <c r="B49" s="30"/>
      <c r="C49" s="30"/>
      <c r="D49" s="30"/>
      <c r="E49" s="30"/>
      <c r="F49" s="48"/>
      <c r="G49" s="49"/>
      <c r="H49" s="50" t="s">
        <v>11</v>
      </c>
      <c r="I49" s="274">
        <f>SUM(I41:I48)</f>
        <v>370485.51999999996</v>
      </c>
      <c r="J49" s="16"/>
    </row>
    <row r="50" spans="1:12" ht="15.6" customHeight="1" x14ac:dyDescent="0.3">
      <c r="B50" s="43" t="s">
        <v>17</v>
      </c>
      <c r="C50" s="43"/>
      <c r="D50" s="52"/>
      <c r="E50" s="52"/>
      <c r="F50" s="53"/>
      <c r="G50" s="45"/>
      <c r="H50" s="46"/>
      <c r="I50" s="269"/>
    </row>
    <row r="51" spans="1:12" ht="15.6" customHeight="1" thickBot="1" x14ac:dyDescent="0.35">
      <c r="B51" s="19" t="s">
        <v>1</v>
      </c>
      <c r="C51" s="19"/>
      <c r="D51" s="19" t="s">
        <v>2</v>
      </c>
      <c r="E51" s="83" t="s">
        <v>3</v>
      </c>
      <c r="F51" s="20" t="s">
        <v>4</v>
      </c>
      <c r="G51" s="21" t="s">
        <v>5</v>
      </c>
      <c r="H51" s="22" t="s">
        <v>6</v>
      </c>
      <c r="I51" s="276" t="s">
        <v>7</v>
      </c>
    </row>
    <row r="52" spans="1:12" ht="15" customHeight="1" thickTop="1" x14ac:dyDescent="0.3">
      <c r="B52" s="184">
        <v>40101</v>
      </c>
      <c r="C52" s="30"/>
      <c r="D52" s="185" t="s">
        <v>267</v>
      </c>
      <c r="E52" s="72" t="s">
        <v>97</v>
      </c>
      <c r="F52" s="184" t="s">
        <v>79</v>
      </c>
      <c r="G52" s="186">
        <v>16170</v>
      </c>
      <c r="H52" s="24">
        <v>0.9</v>
      </c>
      <c r="I52" s="277">
        <f t="shared" ref="I52:I74" si="2">G52*H52</f>
        <v>14553</v>
      </c>
    </row>
    <row r="53" spans="1:12" ht="15" customHeight="1" x14ac:dyDescent="0.3">
      <c r="B53" s="122">
        <v>40102</v>
      </c>
      <c r="C53" s="26"/>
      <c r="D53" s="147" t="s">
        <v>268</v>
      </c>
      <c r="E53" s="27"/>
      <c r="F53" s="125" t="s">
        <v>79</v>
      </c>
      <c r="G53" s="123">
        <v>65</v>
      </c>
      <c r="H53" s="28">
        <v>5</v>
      </c>
      <c r="I53" s="277">
        <f t="shared" si="2"/>
        <v>325</v>
      </c>
    </row>
    <row r="54" spans="1:12" ht="15" customHeight="1" x14ac:dyDescent="0.3">
      <c r="B54" s="122">
        <v>40501</v>
      </c>
      <c r="C54" s="26"/>
      <c r="D54" s="147" t="s">
        <v>161</v>
      </c>
      <c r="E54" s="27" t="s">
        <v>211</v>
      </c>
      <c r="F54" s="122" t="s">
        <v>79</v>
      </c>
      <c r="G54" s="123">
        <v>10626.199999999999</v>
      </c>
      <c r="H54" s="28">
        <v>6.7</v>
      </c>
      <c r="I54" s="277">
        <f t="shared" si="2"/>
        <v>71195.539999999994</v>
      </c>
    </row>
    <row r="55" spans="1:12" ht="15" customHeight="1" x14ac:dyDescent="0.3">
      <c r="B55" s="122">
        <v>40501</v>
      </c>
      <c r="C55" s="26"/>
      <c r="D55" s="147" t="s">
        <v>162</v>
      </c>
      <c r="E55" s="27" t="s">
        <v>125</v>
      </c>
      <c r="F55" s="122" t="s">
        <v>79</v>
      </c>
      <c r="G55" s="123">
        <v>13976</v>
      </c>
      <c r="H55" s="28">
        <v>7.5</v>
      </c>
      <c r="I55" s="277">
        <f t="shared" si="2"/>
        <v>104820</v>
      </c>
    </row>
    <row r="56" spans="1:12" ht="35.1" customHeight="1" x14ac:dyDescent="0.3">
      <c r="B56" s="237" t="s">
        <v>370</v>
      </c>
      <c r="C56" s="26" t="s">
        <v>18</v>
      </c>
      <c r="D56" s="153" t="s">
        <v>271</v>
      </c>
      <c r="E56" s="27" t="s">
        <v>269</v>
      </c>
      <c r="F56" s="125" t="s">
        <v>79</v>
      </c>
      <c r="G56" s="146">
        <v>6672</v>
      </c>
      <c r="H56" s="28">
        <v>12</v>
      </c>
      <c r="I56" s="277">
        <f t="shared" si="2"/>
        <v>80064</v>
      </c>
    </row>
    <row r="57" spans="1:12" ht="35.1" customHeight="1" x14ac:dyDescent="0.3">
      <c r="B57" s="125">
        <v>43002</v>
      </c>
      <c r="C57" s="26" t="s">
        <v>19</v>
      </c>
      <c r="D57" s="165" t="s">
        <v>213</v>
      </c>
      <c r="E57" s="27" t="s">
        <v>269</v>
      </c>
      <c r="F57" s="125" t="s">
        <v>79</v>
      </c>
      <c r="G57" s="146">
        <v>626</v>
      </c>
      <c r="H57" s="28">
        <v>45</v>
      </c>
      <c r="I57" s="277">
        <f t="shared" si="2"/>
        <v>28170</v>
      </c>
    </row>
    <row r="58" spans="1:12" s="121" customFormat="1" ht="35.1" customHeight="1" x14ac:dyDescent="0.25">
      <c r="B58" s="237" t="s">
        <v>370</v>
      </c>
      <c r="C58" s="26" t="s">
        <v>20</v>
      </c>
      <c r="D58" s="153" t="s">
        <v>272</v>
      </c>
      <c r="E58" s="27" t="s">
        <v>269</v>
      </c>
      <c r="F58" s="125" t="s">
        <v>79</v>
      </c>
      <c r="G58" s="146">
        <v>12145</v>
      </c>
      <c r="H58" s="28">
        <v>11.5</v>
      </c>
      <c r="I58" s="277">
        <f t="shared" si="2"/>
        <v>139667.5</v>
      </c>
      <c r="J58" s="173"/>
    </row>
    <row r="59" spans="1:12" s="5" customFormat="1" ht="35.1" customHeight="1" x14ac:dyDescent="0.3">
      <c r="A59" s="1"/>
      <c r="B59" s="237" t="s">
        <v>370</v>
      </c>
      <c r="C59" s="26" t="s">
        <v>22</v>
      </c>
      <c r="D59" s="153" t="s">
        <v>273</v>
      </c>
      <c r="E59" s="27" t="s">
        <v>270</v>
      </c>
      <c r="F59" s="125" t="s">
        <v>79</v>
      </c>
      <c r="G59" s="146">
        <v>704</v>
      </c>
      <c r="H59" s="28">
        <v>15</v>
      </c>
      <c r="I59" s="277">
        <f t="shared" si="2"/>
        <v>10560</v>
      </c>
      <c r="K59" s="1"/>
      <c r="L59" s="1"/>
    </row>
    <row r="60" spans="1:12" s="5" customFormat="1" ht="35.1" customHeight="1" x14ac:dyDescent="0.3">
      <c r="A60" s="1"/>
      <c r="B60" s="237" t="s">
        <v>370</v>
      </c>
      <c r="C60" s="26" t="s">
        <v>34</v>
      </c>
      <c r="D60" s="153" t="s">
        <v>214</v>
      </c>
      <c r="E60" s="27" t="s">
        <v>269</v>
      </c>
      <c r="F60" s="125" t="s">
        <v>79</v>
      </c>
      <c r="G60" s="146">
        <v>12342</v>
      </c>
      <c r="H60" s="28">
        <v>10</v>
      </c>
      <c r="I60" s="277">
        <f t="shared" si="2"/>
        <v>123420</v>
      </c>
      <c r="K60" s="1"/>
      <c r="L60" s="1"/>
    </row>
    <row r="61" spans="1:12" s="5" customFormat="1" ht="35.1" customHeight="1" x14ac:dyDescent="0.3">
      <c r="A61" s="1"/>
      <c r="B61" s="237" t="s">
        <v>413</v>
      </c>
      <c r="C61" s="26"/>
      <c r="D61" s="153" t="s">
        <v>439</v>
      </c>
      <c r="E61" s="27" t="s">
        <v>270</v>
      </c>
      <c r="F61" s="125" t="s">
        <v>79</v>
      </c>
      <c r="G61" s="146">
        <v>12342</v>
      </c>
      <c r="H61" s="28">
        <v>13.6</v>
      </c>
      <c r="I61" s="277">
        <f t="shared" si="2"/>
        <v>167851.19999999998</v>
      </c>
      <c r="K61" s="1"/>
      <c r="L61" s="1"/>
    </row>
    <row r="62" spans="1:12" s="285" customFormat="1" ht="15" customHeight="1" x14ac:dyDescent="0.3">
      <c r="A62" s="284"/>
      <c r="B62" s="122">
        <v>43006</v>
      </c>
      <c r="C62" s="154"/>
      <c r="D62" s="147" t="s">
        <v>205</v>
      </c>
      <c r="E62" s="330" t="s">
        <v>105</v>
      </c>
      <c r="F62" s="208" t="s">
        <v>79</v>
      </c>
      <c r="G62" s="211">
        <v>643</v>
      </c>
      <c r="H62" s="331">
        <v>50</v>
      </c>
      <c r="I62" s="328">
        <f t="shared" si="2"/>
        <v>32150</v>
      </c>
      <c r="K62" s="284"/>
      <c r="L62" s="284"/>
    </row>
    <row r="63" spans="1:12" s="5" customFormat="1" ht="35.1" customHeight="1" x14ac:dyDescent="0.3">
      <c r="A63" s="1"/>
      <c r="B63" s="125">
        <v>44501</v>
      </c>
      <c r="C63" s="26"/>
      <c r="D63" s="153" t="s">
        <v>367</v>
      </c>
      <c r="E63" s="27" t="s">
        <v>105</v>
      </c>
      <c r="F63" s="125" t="s">
        <v>79</v>
      </c>
      <c r="G63" s="146">
        <v>573</v>
      </c>
      <c r="H63" s="28">
        <v>6</v>
      </c>
      <c r="I63" s="277">
        <f t="shared" si="2"/>
        <v>3438</v>
      </c>
      <c r="K63" s="1"/>
      <c r="L63" s="1"/>
    </row>
    <row r="64" spans="1:12" s="5" customFormat="1" ht="15.6" customHeight="1" x14ac:dyDescent="0.3">
      <c r="A64" s="1"/>
      <c r="B64" s="122">
        <v>45001</v>
      </c>
      <c r="C64" s="26" t="s">
        <v>18</v>
      </c>
      <c r="D64" s="147" t="s">
        <v>222</v>
      </c>
      <c r="E64" s="27"/>
      <c r="F64" s="122" t="s">
        <v>25</v>
      </c>
      <c r="G64" s="123">
        <v>2055</v>
      </c>
      <c r="H64" s="28">
        <v>25</v>
      </c>
      <c r="I64" s="277">
        <f t="shared" si="2"/>
        <v>51375</v>
      </c>
      <c r="K64" s="1"/>
      <c r="L64" s="1"/>
    </row>
    <row r="65" spans="1:12" s="5" customFormat="1" ht="15.6" customHeight="1" x14ac:dyDescent="0.3">
      <c r="A65" s="1"/>
      <c r="B65" s="122">
        <v>45001</v>
      </c>
      <c r="C65" s="26" t="s">
        <v>19</v>
      </c>
      <c r="D65" s="147" t="s">
        <v>221</v>
      </c>
      <c r="E65" s="27"/>
      <c r="F65" s="122" t="s">
        <v>25</v>
      </c>
      <c r="G65" s="123">
        <v>319</v>
      </c>
      <c r="H65" s="28">
        <v>20</v>
      </c>
      <c r="I65" s="277">
        <f t="shared" si="2"/>
        <v>6380</v>
      </c>
      <c r="K65" s="1"/>
      <c r="L65" s="1"/>
    </row>
    <row r="66" spans="1:12" s="5" customFormat="1" ht="15" customHeight="1" x14ac:dyDescent="0.3">
      <c r="A66" s="1"/>
      <c r="B66" s="122">
        <v>45003</v>
      </c>
      <c r="C66" s="26"/>
      <c r="D66" s="147" t="s">
        <v>223</v>
      </c>
      <c r="E66" s="27"/>
      <c r="F66" s="122" t="s">
        <v>25</v>
      </c>
      <c r="G66" s="123">
        <v>753</v>
      </c>
      <c r="H66" s="28">
        <v>75</v>
      </c>
      <c r="I66" s="277">
        <f t="shared" si="2"/>
        <v>56475</v>
      </c>
      <c r="K66" s="1"/>
      <c r="L66" s="1"/>
    </row>
    <row r="67" spans="1:12" s="5" customFormat="1" ht="35.1" customHeight="1" x14ac:dyDescent="0.3">
      <c r="A67" s="1"/>
      <c r="B67" s="125">
        <v>45004</v>
      </c>
      <c r="C67" s="26" t="s">
        <v>18</v>
      </c>
      <c r="D67" s="153" t="s">
        <v>401</v>
      </c>
      <c r="E67" s="27" t="s">
        <v>274</v>
      </c>
      <c r="F67" s="125" t="s">
        <v>79</v>
      </c>
      <c r="G67" s="146">
        <v>528</v>
      </c>
      <c r="H67" s="28">
        <v>40</v>
      </c>
      <c r="I67" s="277">
        <f t="shared" si="2"/>
        <v>21120</v>
      </c>
      <c r="K67" s="1"/>
      <c r="L67" s="1"/>
    </row>
    <row r="68" spans="1:12" s="5" customFormat="1" ht="35.1" customHeight="1" x14ac:dyDescent="0.3">
      <c r="A68" s="1"/>
      <c r="B68" s="125">
        <v>45004</v>
      </c>
      <c r="C68" s="26" t="s">
        <v>19</v>
      </c>
      <c r="D68" s="153" t="s">
        <v>402</v>
      </c>
      <c r="E68" s="27" t="s">
        <v>274</v>
      </c>
      <c r="F68" s="125" t="s">
        <v>79</v>
      </c>
      <c r="G68" s="146">
        <v>573</v>
      </c>
      <c r="H68" s="28">
        <v>35</v>
      </c>
      <c r="I68" s="277">
        <f t="shared" si="2"/>
        <v>20055</v>
      </c>
      <c r="K68" s="1"/>
      <c r="L68" s="1"/>
    </row>
    <row r="69" spans="1:12" s="5" customFormat="1" ht="35.1" customHeight="1" x14ac:dyDescent="0.3">
      <c r="A69" s="1"/>
      <c r="B69" s="125">
        <v>45004</v>
      </c>
      <c r="C69" s="26" t="s">
        <v>20</v>
      </c>
      <c r="D69" s="153" t="s">
        <v>403</v>
      </c>
      <c r="E69" s="27" t="s">
        <v>274</v>
      </c>
      <c r="F69" s="125" t="s">
        <v>79</v>
      </c>
      <c r="G69" s="146">
        <v>53</v>
      </c>
      <c r="H69" s="28">
        <v>35</v>
      </c>
      <c r="I69" s="277">
        <f t="shared" si="2"/>
        <v>1855</v>
      </c>
      <c r="K69" s="1"/>
      <c r="L69" s="1"/>
    </row>
    <row r="70" spans="1:12" s="5" customFormat="1" ht="35.1" customHeight="1" x14ac:dyDescent="0.3">
      <c r="A70" s="1"/>
      <c r="B70" s="125">
        <v>45005</v>
      </c>
      <c r="C70" s="26"/>
      <c r="D70" s="212" t="s">
        <v>124</v>
      </c>
      <c r="E70" s="27"/>
      <c r="F70" s="125" t="s">
        <v>79</v>
      </c>
      <c r="G70" s="146">
        <v>167</v>
      </c>
      <c r="H70" s="28">
        <v>45</v>
      </c>
      <c r="I70" s="277">
        <f t="shared" si="2"/>
        <v>7515</v>
      </c>
      <c r="K70" s="1"/>
      <c r="L70" s="1"/>
    </row>
    <row r="71" spans="1:12" s="5" customFormat="1" ht="35.1" customHeight="1" x14ac:dyDescent="0.3">
      <c r="A71" s="1"/>
      <c r="B71" s="125">
        <v>45006</v>
      </c>
      <c r="C71" s="26"/>
      <c r="D71" s="165" t="s">
        <v>224</v>
      </c>
      <c r="E71" s="27"/>
      <c r="F71" s="125" t="s">
        <v>79</v>
      </c>
      <c r="G71" s="146">
        <v>274</v>
      </c>
      <c r="H71" s="28">
        <v>45</v>
      </c>
      <c r="I71" s="277">
        <f t="shared" si="2"/>
        <v>12330</v>
      </c>
      <c r="K71" s="1"/>
      <c r="L71" s="1"/>
    </row>
    <row r="72" spans="1:12" s="5" customFormat="1" ht="50.1" customHeight="1" x14ac:dyDescent="0.3">
      <c r="A72" s="1"/>
      <c r="B72" s="184">
        <v>45007</v>
      </c>
      <c r="C72" s="30"/>
      <c r="D72" s="153" t="s">
        <v>414</v>
      </c>
      <c r="E72" s="27"/>
      <c r="F72" s="125" t="s">
        <v>79</v>
      </c>
      <c r="G72" s="146">
        <v>227</v>
      </c>
      <c r="H72" s="28">
        <v>110</v>
      </c>
      <c r="I72" s="277">
        <f t="shared" si="2"/>
        <v>24970</v>
      </c>
      <c r="K72" s="1"/>
      <c r="L72" s="1"/>
    </row>
    <row r="73" spans="1:12" s="5" customFormat="1" ht="35.1" customHeight="1" x14ac:dyDescent="0.3">
      <c r="A73" s="1"/>
      <c r="B73" s="125">
        <v>45008</v>
      </c>
      <c r="C73" s="26" t="s">
        <v>18</v>
      </c>
      <c r="D73" s="165" t="s">
        <v>217</v>
      </c>
      <c r="E73" s="27"/>
      <c r="F73" s="125" t="s">
        <v>79</v>
      </c>
      <c r="G73" s="146">
        <v>754</v>
      </c>
      <c r="H73" s="28">
        <v>55</v>
      </c>
      <c r="I73" s="277">
        <f t="shared" si="2"/>
        <v>41470</v>
      </c>
      <c r="K73" s="1"/>
      <c r="L73" s="1"/>
    </row>
    <row r="74" spans="1:12" s="5" customFormat="1" ht="35.1" customHeight="1" thickBot="1" x14ac:dyDescent="0.35">
      <c r="A74" s="1"/>
      <c r="B74" s="148">
        <v>45008</v>
      </c>
      <c r="C74" s="149" t="s">
        <v>19</v>
      </c>
      <c r="D74" s="215" t="s">
        <v>440</v>
      </c>
      <c r="E74" s="137"/>
      <c r="F74" s="148" t="s">
        <v>79</v>
      </c>
      <c r="G74" s="151">
        <v>169</v>
      </c>
      <c r="H74" s="152">
        <v>55</v>
      </c>
      <c r="I74" s="277">
        <f t="shared" si="2"/>
        <v>9295</v>
      </c>
      <c r="K74" s="1"/>
      <c r="L74" s="1"/>
    </row>
    <row r="75" spans="1:12" s="5" customFormat="1" ht="15.6" customHeight="1" thickTop="1" x14ac:dyDescent="0.3">
      <c r="A75" s="1"/>
      <c r="B75" s="15"/>
      <c r="C75" s="15"/>
      <c r="D75" s="15"/>
      <c r="E75" s="15"/>
      <c r="F75" s="48"/>
      <c r="G75" s="49"/>
      <c r="H75" s="50" t="s">
        <v>11</v>
      </c>
      <c r="I75" s="274">
        <f>SUM(I52:I74)</f>
        <v>1029054.24</v>
      </c>
      <c r="K75" s="1"/>
      <c r="L75" s="1"/>
    </row>
    <row r="76" spans="1:12" ht="15.6" customHeight="1" x14ac:dyDescent="0.3">
      <c r="B76" s="43" t="s">
        <v>24</v>
      </c>
      <c r="C76" s="43"/>
      <c r="D76" s="54"/>
      <c r="E76" s="54"/>
      <c r="F76" s="53"/>
      <c r="G76" s="45"/>
      <c r="H76" s="46"/>
      <c r="I76" s="269"/>
    </row>
    <row r="77" spans="1:12" ht="15.6" customHeight="1" thickBot="1" x14ac:dyDescent="0.35">
      <c r="B77" s="19" t="s">
        <v>1</v>
      </c>
      <c r="C77" s="19"/>
      <c r="D77" s="19" t="s">
        <v>2</v>
      </c>
      <c r="E77" s="83" t="s">
        <v>3</v>
      </c>
      <c r="F77" s="20" t="s">
        <v>4</v>
      </c>
      <c r="G77" s="21" t="s">
        <v>5</v>
      </c>
      <c r="H77" s="22" t="s">
        <v>6</v>
      </c>
      <c r="I77" s="276" t="s">
        <v>7</v>
      </c>
      <c r="J77" s="16"/>
      <c r="K77" s="3"/>
    </row>
    <row r="78" spans="1:12" s="67" customFormat="1" ht="95.1" customHeight="1" thickTop="1" x14ac:dyDescent="0.25">
      <c r="A78" s="62"/>
      <c r="B78" s="188">
        <v>50206</v>
      </c>
      <c r="C78" s="188" t="s">
        <v>18</v>
      </c>
      <c r="D78" s="189" t="s">
        <v>357</v>
      </c>
      <c r="E78" s="189"/>
      <c r="F78" s="155" t="s">
        <v>15</v>
      </c>
      <c r="G78" s="190">
        <v>46</v>
      </c>
      <c r="H78" s="191">
        <v>50</v>
      </c>
      <c r="I78" s="277">
        <f t="shared" ref="I78:I83" si="3">G78*H78</f>
        <v>2300</v>
      </c>
      <c r="J78" s="258"/>
      <c r="K78" s="62"/>
    </row>
    <row r="79" spans="1:12" s="67" customFormat="1" ht="95.1" customHeight="1" x14ac:dyDescent="0.25">
      <c r="A79" s="62"/>
      <c r="B79" s="188">
        <v>50206</v>
      </c>
      <c r="C79" s="188" t="s">
        <v>19</v>
      </c>
      <c r="D79" s="189" t="s">
        <v>405</v>
      </c>
      <c r="E79" s="189"/>
      <c r="F79" s="155" t="s">
        <v>15</v>
      </c>
      <c r="G79" s="190">
        <v>15</v>
      </c>
      <c r="H79" s="191">
        <v>300</v>
      </c>
      <c r="I79" s="277">
        <f t="shared" si="3"/>
        <v>4500</v>
      </c>
      <c r="J79" s="258"/>
      <c r="K79" s="62"/>
    </row>
    <row r="80" spans="1:12" s="67" customFormat="1" ht="95.1" customHeight="1" x14ac:dyDescent="0.25">
      <c r="A80" s="62"/>
      <c r="B80" s="188">
        <v>50206</v>
      </c>
      <c r="C80" s="188" t="s">
        <v>20</v>
      </c>
      <c r="D80" s="189" t="s">
        <v>443</v>
      </c>
      <c r="E80" s="189"/>
      <c r="F80" s="155" t="s">
        <v>15</v>
      </c>
      <c r="G80" s="190">
        <v>32</v>
      </c>
      <c r="H80" s="191">
        <v>300</v>
      </c>
      <c r="I80" s="277">
        <f t="shared" si="3"/>
        <v>9600</v>
      </c>
      <c r="J80" s="258"/>
      <c r="K80" s="62"/>
    </row>
    <row r="81" spans="1:11" s="67" customFormat="1" ht="95.1" customHeight="1" x14ac:dyDescent="0.25">
      <c r="A81" s="62"/>
      <c r="B81" s="188"/>
      <c r="C81" s="188" t="s">
        <v>22</v>
      </c>
      <c r="D81" s="189" t="s">
        <v>444</v>
      </c>
      <c r="E81" s="189"/>
      <c r="F81" s="155" t="s">
        <v>15</v>
      </c>
      <c r="G81" s="190">
        <v>11</v>
      </c>
      <c r="H81" s="191">
        <v>50</v>
      </c>
      <c r="I81" s="277">
        <f t="shared" si="3"/>
        <v>550</v>
      </c>
      <c r="J81" s="258"/>
      <c r="K81" s="62"/>
    </row>
    <row r="82" spans="1:11" s="88" customFormat="1" ht="15" customHeight="1" x14ac:dyDescent="0.25">
      <c r="A82" s="86"/>
      <c r="B82" s="122">
        <v>51001</v>
      </c>
      <c r="C82" s="188"/>
      <c r="D82" s="165" t="s">
        <v>228</v>
      </c>
      <c r="E82" s="189"/>
      <c r="F82" s="122" t="s">
        <v>25</v>
      </c>
      <c r="G82" s="123">
        <v>33</v>
      </c>
      <c r="H82" s="191">
        <v>250</v>
      </c>
      <c r="I82" s="277">
        <f t="shared" si="3"/>
        <v>8250</v>
      </c>
      <c r="J82" s="87"/>
      <c r="K82" s="86"/>
    </row>
    <row r="83" spans="1:11" s="88" customFormat="1" ht="15" customHeight="1" thickBot="1" x14ac:dyDescent="0.3">
      <c r="A83" s="86"/>
      <c r="B83" s="244" t="s">
        <v>62</v>
      </c>
      <c r="C83" s="217"/>
      <c r="D83" s="150" t="s">
        <v>369</v>
      </c>
      <c r="E83" s="219"/>
      <c r="F83" s="216" t="s">
        <v>97</v>
      </c>
      <c r="G83" s="245">
        <v>1</v>
      </c>
      <c r="H83" s="220">
        <v>500</v>
      </c>
      <c r="I83" s="277">
        <f t="shared" si="3"/>
        <v>500</v>
      </c>
      <c r="J83" s="87"/>
      <c r="K83" s="86"/>
    </row>
    <row r="84" spans="1:11" ht="15.6" customHeight="1" thickTop="1" x14ac:dyDescent="0.3">
      <c r="B84" s="15"/>
      <c r="C84" s="15"/>
      <c r="D84" s="15"/>
      <c r="E84" s="15"/>
      <c r="F84" s="48"/>
      <c r="G84" s="49"/>
      <c r="H84" s="50" t="s">
        <v>11</v>
      </c>
      <c r="I84" s="274">
        <f>SUM(I78:I83)</f>
        <v>25700</v>
      </c>
    </row>
    <row r="85" spans="1:11" ht="15.6" customHeight="1" x14ac:dyDescent="0.3">
      <c r="B85" s="43" t="s">
        <v>27</v>
      </c>
      <c r="C85" s="43"/>
      <c r="D85" s="43"/>
      <c r="E85" s="37"/>
      <c r="F85" s="38"/>
      <c r="G85" s="39"/>
      <c r="H85" s="40"/>
      <c r="I85" s="278"/>
    </row>
    <row r="86" spans="1:11" ht="15.6" customHeight="1" thickBot="1" x14ac:dyDescent="0.35">
      <c r="B86" s="19" t="s">
        <v>1</v>
      </c>
      <c r="C86" s="19"/>
      <c r="D86" s="19" t="s">
        <v>2</v>
      </c>
      <c r="E86" s="83" t="s">
        <v>3</v>
      </c>
      <c r="F86" s="20" t="s">
        <v>4</v>
      </c>
      <c r="G86" s="21" t="s">
        <v>5</v>
      </c>
      <c r="H86" s="22" t="s">
        <v>6</v>
      </c>
      <c r="I86" s="276" t="s">
        <v>7</v>
      </c>
      <c r="J86" s="16"/>
      <c r="K86" s="3"/>
    </row>
    <row r="87" spans="1:11" ht="15" customHeight="1" thickTop="1" x14ac:dyDescent="0.3">
      <c r="B87" s="160">
        <v>70102</v>
      </c>
      <c r="C87" s="30"/>
      <c r="D87" s="162" t="s">
        <v>90</v>
      </c>
      <c r="E87" s="72"/>
      <c r="F87" s="160" t="s">
        <v>79</v>
      </c>
      <c r="G87" s="163">
        <v>11</v>
      </c>
      <c r="H87" s="24">
        <v>200</v>
      </c>
      <c r="I87" s="277">
        <f t="shared" ref="I87:I96" si="4">G87*H87</f>
        <v>2200</v>
      </c>
      <c r="J87" s="16"/>
      <c r="K87" s="3"/>
    </row>
    <row r="88" spans="1:11" ht="15" customHeight="1" x14ac:dyDescent="0.3">
      <c r="B88" s="122">
        <v>70103</v>
      </c>
      <c r="C88" s="26"/>
      <c r="D88" s="147" t="s">
        <v>28</v>
      </c>
      <c r="E88" s="27"/>
      <c r="F88" s="122" t="s">
        <v>15</v>
      </c>
      <c r="G88" s="123">
        <v>2</v>
      </c>
      <c r="H88" s="28">
        <v>50</v>
      </c>
      <c r="I88" s="277">
        <f t="shared" si="4"/>
        <v>100</v>
      </c>
      <c r="J88" s="16"/>
      <c r="K88" s="3"/>
    </row>
    <row r="89" spans="1:11" ht="15" customHeight="1" x14ac:dyDescent="0.3">
      <c r="B89" s="122">
        <v>70106</v>
      </c>
      <c r="C89" s="26"/>
      <c r="D89" s="147" t="s">
        <v>163</v>
      </c>
      <c r="E89" s="27"/>
      <c r="F89" s="122" t="s">
        <v>15</v>
      </c>
      <c r="G89" s="123">
        <v>5</v>
      </c>
      <c r="H89" s="28">
        <v>150</v>
      </c>
      <c r="I89" s="277">
        <f t="shared" si="4"/>
        <v>750</v>
      </c>
      <c r="J89" s="16"/>
      <c r="K89" s="3"/>
    </row>
    <row r="90" spans="1:11" ht="15" customHeight="1" x14ac:dyDescent="0.3">
      <c r="B90" s="122">
        <v>70107</v>
      </c>
      <c r="C90" s="26" t="s">
        <v>18</v>
      </c>
      <c r="D90" s="147" t="s">
        <v>73</v>
      </c>
      <c r="E90" s="27"/>
      <c r="F90" s="122" t="s">
        <v>15</v>
      </c>
      <c r="G90" s="123">
        <v>31</v>
      </c>
      <c r="H90" s="28">
        <v>70</v>
      </c>
      <c r="I90" s="277">
        <f t="shared" si="4"/>
        <v>2170</v>
      </c>
      <c r="J90" s="16"/>
      <c r="K90" s="3"/>
    </row>
    <row r="91" spans="1:11" ht="15" customHeight="1" x14ac:dyDescent="0.3">
      <c r="B91" s="122">
        <v>70107</v>
      </c>
      <c r="C91" s="26" t="s">
        <v>19</v>
      </c>
      <c r="D91" s="147" t="s">
        <v>138</v>
      </c>
      <c r="E91" s="27"/>
      <c r="F91" s="122" t="s">
        <v>15</v>
      </c>
      <c r="G91" s="123">
        <v>278</v>
      </c>
      <c r="H91" s="28">
        <v>90</v>
      </c>
      <c r="I91" s="277">
        <f t="shared" si="4"/>
        <v>25020</v>
      </c>
      <c r="J91" s="16"/>
      <c r="K91" s="3"/>
    </row>
    <row r="92" spans="1:11" ht="15" customHeight="1" x14ac:dyDescent="0.3">
      <c r="B92" s="122">
        <v>70108</v>
      </c>
      <c r="C92" s="26"/>
      <c r="D92" s="147" t="s">
        <v>74</v>
      </c>
      <c r="E92" s="27"/>
      <c r="F92" s="122" t="s">
        <v>15</v>
      </c>
      <c r="G92" s="123">
        <v>86</v>
      </c>
      <c r="H92" s="28">
        <v>65</v>
      </c>
      <c r="I92" s="277">
        <f t="shared" si="4"/>
        <v>5590</v>
      </c>
      <c r="J92" s="16"/>
      <c r="K92" s="3"/>
    </row>
    <row r="93" spans="1:11" ht="15.6" customHeight="1" x14ac:dyDescent="0.3">
      <c r="B93" s="122">
        <v>70202</v>
      </c>
      <c r="C93" s="26"/>
      <c r="D93" s="147" t="s">
        <v>91</v>
      </c>
      <c r="E93" s="27"/>
      <c r="F93" s="122" t="s">
        <v>79</v>
      </c>
      <c r="G93" s="123">
        <v>617</v>
      </c>
      <c r="H93" s="28">
        <v>17</v>
      </c>
      <c r="I93" s="277">
        <f t="shared" si="4"/>
        <v>10489</v>
      </c>
      <c r="J93" s="16"/>
      <c r="K93" s="3"/>
    </row>
    <row r="94" spans="1:11" s="3" customFormat="1" ht="15" customHeight="1" x14ac:dyDescent="0.3">
      <c r="B94" s="125">
        <v>70208</v>
      </c>
      <c r="C94" s="26" t="s">
        <v>18</v>
      </c>
      <c r="D94" s="147" t="s">
        <v>139</v>
      </c>
      <c r="E94" s="27"/>
      <c r="F94" s="125" t="s">
        <v>15</v>
      </c>
      <c r="G94" s="146">
        <v>62</v>
      </c>
      <c r="H94" s="24">
        <v>19</v>
      </c>
      <c r="I94" s="277">
        <f t="shared" si="4"/>
        <v>1178</v>
      </c>
      <c r="J94" s="16"/>
    </row>
    <row r="95" spans="1:11" s="3" customFormat="1" ht="15" customHeight="1" x14ac:dyDescent="0.3">
      <c r="B95" s="125">
        <v>70208</v>
      </c>
      <c r="C95" s="26" t="s">
        <v>19</v>
      </c>
      <c r="D95" s="147" t="s">
        <v>136</v>
      </c>
      <c r="E95" s="27"/>
      <c r="F95" s="125" t="s">
        <v>15</v>
      </c>
      <c r="G95" s="146">
        <v>67</v>
      </c>
      <c r="H95" s="24">
        <v>25</v>
      </c>
      <c r="I95" s="277">
        <f t="shared" si="4"/>
        <v>1675</v>
      </c>
      <c r="J95" s="16"/>
    </row>
    <row r="96" spans="1:11" s="3" customFormat="1" ht="15" customHeight="1" x14ac:dyDescent="0.3">
      <c r="B96" s="125">
        <v>70208</v>
      </c>
      <c r="C96" s="26" t="s">
        <v>20</v>
      </c>
      <c r="D96" s="147" t="s">
        <v>137</v>
      </c>
      <c r="E96" s="27"/>
      <c r="F96" s="125" t="s">
        <v>15</v>
      </c>
      <c r="G96" s="146">
        <v>67</v>
      </c>
      <c r="H96" s="24">
        <v>25</v>
      </c>
      <c r="I96" s="277">
        <f t="shared" si="4"/>
        <v>1675</v>
      </c>
      <c r="J96" s="16"/>
    </row>
    <row r="97" spans="2:11" ht="35.1" customHeight="1" thickBot="1" x14ac:dyDescent="0.35">
      <c r="B97" s="148">
        <v>70901</v>
      </c>
      <c r="C97" s="149"/>
      <c r="D97" s="158" t="s">
        <v>157</v>
      </c>
      <c r="E97" s="137"/>
      <c r="F97" s="148" t="s">
        <v>29</v>
      </c>
      <c r="G97" s="151">
        <v>1</v>
      </c>
      <c r="H97" s="152">
        <v>15000</v>
      </c>
      <c r="I97" s="277">
        <v>25000</v>
      </c>
      <c r="J97" s="16"/>
      <c r="K97" s="3"/>
    </row>
    <row r="98" spans="2:11" ht="15.6" customHeight="1" thickTop="1" x14ac:dyDescent="0.3">
      <c r="B98" s="30"/>
      <c r="C98" s="30"/>
      <c r="D98" s="30"/>
      <c r="E98" s="30"/>
      <c r="F98" s="48"/>
      <c r="G98" s="49"/>
      <c r="H98" s="50" t="s">
        <v>11</v>
      </c>
      <c r="I98" s="274">
        <f>SUM(I87:I97)</f>
        <v>75847</v>
      </c>
      <c r="J98" s="16"/>
      <c r="K98" s="3"/>
    </row>
    <row r="99" spans="2:11" ht="15.6" customHeight="1" x14ac:dyDescent="0.3">
      <c r="B99" s="43" t="s">
        <v>30</v>
      </c>
      <c r="C99" s="43"/>
      <c r="D99" s="43"/>
      <c r="E99" s="43"/>
      <c r="F99" s="44"/>
      <c r="G99" s="45"/>
      <c r="H99" s="46"/>
      <c r="I99" s="269"/>
      <c r="J99" s="16"/>
    </row>
    <row r="100" spans="2:11" ht="15.6" customHeight="1" thickBot="1" x14ac:dyDescent="0.35">
      <c r="B100" s="19" t="s">
        <v>1</v>
      </c>
      <c r="C100" s="19"/>
      <c r="D100" s="19" t="s">
        <v>2</v>
      </c>
      <c r="E100" s="19" t="s">
        <v>3</v>
      </c>
      <c r="F100" s="20" t="s">
        <v>4</v>
      </c>
      <c r="G100" s="21" t="s">
        <v>5</v>
      </c>
      <c r="H100" s="22" t="s">
        <v>6</v>
      </c>
      <c r="I100" s="276" t="s">
        <v>7</v>
      </c>
      <c r="J100" s="16"/>
    </row>
    <row r="101" spans="2:11" ht="15.75" thickTop="1" x14ac:dyDescent="0.3">
      <c r="B101" s="103"/>
      <c r="C101" s="30"/>
      <c r="D101" s="104" t="s">
        <v>335</v>
      </c>
      <c r="E101" s="72"/>
      <c r="F101" s="103"/>
      <c r="G101" s="105"/>
      <c r="H101" s="24"/>
      <c r="I101" s="277"/>
      <c r="J101" s="16"/>
    </row>
    <row r="102" spans="2:11" s="3" customFormat="1" ht="15" customHeight="1" x14ac:dyDescent="0.3">
      <c r="B102" s="122">
        <v>80301</v>
      </c>
      <c r="C102" s="26"/>
      <c r="D102" s="147" t="s">
        <v>344</v>
      </c>
      <c r="E102" s="27"/>
      <c r="F102" s="122" t="s">
        <v>25</v>
      </c>
      <c r="G102" s="123">
        <v>193</v>
      </c>
      <c r="H102" s="28">
        <v>1.1499999999999999</v>
      </c>
      <c r="I102" s="277">
        <f t="shared" ref="I102:I156" si="5">G102*H102</f>
        <v>221.95</v>
      </c>
      <c r="J102" s="16"/>
    </row>
    <row r="103" spans="2:11" s="3" customFormat="1" ht="15" customHeight="1" x14ac:dyDescent="0.3">
      <c r="B103" s="122">
        <v>80302</v>
      </c>
      <c r="C103" s="26"/>
      <c r="D103" s="147" t="s">
        <v>448</v>
      </c>
      <c r="E103" s="27"/>
      <c r="F103" s="122" t="s">
        <v>15</v>
      </c>
      <c r="G103" s="123">
        <v>16</v>
      </c>
      <c r="H103" s="28">
        <v>85</v>
      </c>
      <c r="I103" s="277">
        <f t="shared" si="5"/>
        <v>1360</v>
      </c>
      <c r="J103" s="16"/>
    </row>
    <row r="104" spans="2:11" s="119" customFormat="1" ht="60" customHeight="1" x14ac:dyDescent="0.25">
      <c r="B104" s="125">
        <v>80308</v>
      </c>
      <c r="C104" s="27"/>
      <c r="D104" s="165" t="s">
        <v>152</v>
      </c>
      <c r="E104" s="27"/>
      <c r="F104" s="125" t="s">
        <v>25</v>
      </c>
      <c r="G104" s="146">
        <v>1413</v>
      </c>
      <c r="H104" s="28">
        <v>25.1</v>
      </c>
      <c r="I104" s="277">
        <f t="shared" si="5"/>
        <v>35466.300000000003</v>
      </c>
      <c r="J104" s="77"/>
    </row>
    <row r="105" spans="2:11" ht="15" customHeight="1" x14ac:dyDescent="0.3">
      <c r="B105" s="125"/>
      <c r="C105" s="26"/>
      <c r="D105" s="153" t="s">
        <v>410</v>
      </c>
      <c r="E105" s="27" t="s">
        <v>415</v>
      </c>
      <c r="F105" s="125" t="s">
        <v>25</v>
      </c>
      <c r="G105" s="146">
        <v>30</v>
      </c>
      <c r="H105" s="28">
        <v>10</v>
      </c>
      <c r="I105" s="277">
        <f t="shared" si="5"/>
        <v>300</v>
      </c>
      <c r="J105" s="16"/>
    </row>
    <row r="106" spans="2:11" ht="15" customHeight="1" x14ac:dyDescent="0.3">
      <c r="B106" s="125"/>
      <c r="C106" s="26"/>
      <c r="D106" s="153" t="s">
        <v>410</v>
      </c>
      <c r="E106" s="27" t="s">
        <v>408</v>
      </c>
      <c r="F106" s="125" t="s">
        <v>25</v>
      </c>
      <c r="G106" s="146">
        <v>1440</v>
      </c>
      <c r="H106" s="28">
        <v>15</v>
      </c>
      <c r="I106" s="277">
        <f t="shared" si="5"/>
        <v>21600</v>
      </c>
      <c r="J106" s="16"/>
    </row>
    <row r="107" spans="2:11" ht="15" customHeight="1" x14ac:dyDescent="0.3">
      <c r="B107" s="125"/>
      <c r="C107" s="26"/>
      <c r="D107" s="153" t="s">
        <v>410</v>
      </c>
      <c r="E107" s="27" t="s">
        <v>409</v>
      </c>
      <c r="F107" s="125" t="s">
        <v>25</v>
      </c>
      <c r="G107" s="146">
        <v>195</v>
      </c>
      <c r="H107" s="28">
        <v>15</v>
      </c>
      <c r="I107" s="277">
        <f t="shared" si="5"/>
        <v>2925</v>
      </c>
      <c r="J107" s="16"/>
    </row>
    <row r="108" spans="2:11" s="3" customFormat="1" ht="15" customHeight="1" x14ac:dyDescent="0.3">
      <c r="B108" s="122">
        <v>80312</v>
      </c>
      <c r="C108" s="26"/>
      <c r="D108" s="147" t="s">
        <v>343</v>
      </c>
      <c r="E108" s="27"/>
      <c r="F108" s="122" t="s">
        <v>97</v>
      </c>
      <c r="G108" s="123">
        <v>1</v>
      </c>
      <c r="H108" s="28">
        <v>3000</v>
      </c>
      <c r="I108" s="277">
        <f t="shared" si="5"/>
        <v>3000</v>
      </c>
      <c r="J108" s="16"/>
    </row>
    <row r="109" spans="2:11" s="3" customFormat="1" ht="15" customHeight="1" x14ac:dyDescent="0.3">
      <c r="B109" s="122">
        <v>80313</v>
      </c>
      <c r="C109" s="26"/>
      <c r="D109" s="147" t="s">
        <v>178</v>
      </c>
      <c r="E109" s="27"/>
      <c r="F109" s="122" t="s">
        <v>97</v>
      </c>
      <c r="G109" s="123">
        <v>1</v>
      </c>
      <c r="H109" s="28">
        <v>3000</v>
      </c>
      <c r="I109" s="277">
        <f t="shared" si="5"/>
        <v>3000</v>
      </c>
      <c r="J109" s="16"/>
    </row>
    <row r="110" spans="2:11" s="3" customFormat="1" ht="15" customHeight="1" x14ac:dyDescent="0.3">
      <c r="B110" s="122">
        <v>80314</v>
      </c>
      <c r="C110" s="26"/>
      <c r="D110" s="147" t="s">
        <v>142</v>
      </c>
      <c r="E110" s="27"/>
      <c r="F110" s="122" t="s">
        <v>97</v>
      </c>
      <c r="G110" s="123">
        <v>68</v>
      </c>
      <c r="H110" s="28">
        <v>150</v>
      </c>
      <c r="I110" s="277">
        <f t="shared" si="5"/>
        <v>10200</v>
      </c>
      <c r="J110" s="16"/>
    </row>
    <row r="111" spans="2:11" s="119" customFormat="1" ht="32.25" customHeight="1" x14ac:dyDescent="0.25">
      <c r="B111" s="125">
        <v>80316</v>
      </c>
      <c r="C111" s="27" t="s">
        <v>18</v>
      </c>
      <c r="D111" s="131" t="s">
        <v>145</v>
      </c>
      <c r="E111" s="27" t="s">
        <v>146</v>
      </c>
      <c r="F111" s="125" t="s">
        <v>15</v>
      </c>
      <c r="G111" s="146">
        <v>40</v>
      </c>
      <c r="H111" s="28">
        <v>850</v>
      </c>
      <c r="I111" s="277">
        <f t="shared" si="5"/>
        <v>34000</v>
      </c>
      <c r="J111" s="77"/>
    </row>
    <row r="112" spans="2:11" s="119" customFormat="1" ht="35.1" customHeight="1" x14ac:dyDescent="0.25">
      <c r="B112" s="125">
        <v>80316</v>
      </c>
      <c r="C112" s="27" t="s">
        <v>19</v>
      </c>
      <c r="D112" s="131" t="s">
        <v>233</v>
      </c>
      <c r="E112" s="27" t="s">
        <v>234</v>
      </c>
      <c r="F112" s="125" t="s">
        <v>15</v>
      </c>
      <c r="G112" s="146">
        <v>10</v>
      </c>
      <c r="H112" s="28">
        <v>1450</v>
      </c>
      <c r="I112" s="277">
        <f t="shared" si="5"/>
        <v>14500</v>
      </c>
      <c r="J112" s="77"/>
    </row>
    <row r="113" spans="2:10" s="259" customFormat="1" ht="35.1" customHeight="1" x14ac:dyDescent="0.25">
      <c r="B113" s="125" t="s">
        <v>62</v>
      </c>
      <c r="C113" s="26"/>
      <c r="D113" s="26" t="s">
        <v>147</v>
      </c>
      <c r="E113" s="26"/>
      <c r="F113" s="125" t="s">
        <v>15</v>
      </c>
      <c r="G113" s="146">
        <v>10</v>
      </c>
      <c r="H113" s="28">
        <v>250</v>
      </c>
      <c r="I113" s="277">
        <f t="shared" si="5"/>
        <v>2500</v>
      </c>
      <c r="J113" s="126"/>
    </row>
    <row r="114" spans="2:10" s="119" customFormat="1" ht="35.1" customHeight="1" x14ac:dyDescent="0.25">
      <c r="B114" s="125"/>
      <c r="C114" s="27"/>
      <c r="D114" s="131" t="s">
        <v>149</v>
      </c>
      <c r="E114" s="27"/>
      <c r="F114" s="125" t="s">
        <v>15</v>
      </c>
      <c r="G114" s="146">
        <v>12</v>
      </c>
      <c r="H114" s="28">
        <v>350</v>
      </c>
      <c r="I114" s="277">
        <f t="shared" si="5"/>
        <v>4200</v>
      </c>
      <c r="J114" s="77"/>
    </row>
    <row r="115" spans="2:10" s="3" customFormat="1" ht="35.1" customHeight="1" x14ac:dyDescent="0.3">
      <c r="B115" s="122"/>
      <c r="C115" s="26"/>
      <c r="D115" s="26" t="s">
        <v>341</v>
      </c>
      <c r="E115" s="26"/>
      <c r="F115" s="125" t="s">
        <v>15</v>
      </c>
      <c r="G115" s="146">
        <v>28</v>
      </c>
      <c r="H115" s="28">
        <v>400</v>
      </c>
      <c r="I115" s="277">
        <f t="shared" si="5"/>
        <v>11200</v>
      </c>
      <c r="J115" s="16"/>
    </row>
    <row r="116" spans="2:10" s="3" customFormat="1" ht="35.1" customHeight="1" x14ac:dyDescent="0.3">
      <c r="B116" s="122"/>
      <c r="C116" s="26"/>
      <c r="D116" s="26" t="s">
        <v>342</v>
      </c>
      <c r="E116" s="26"/>
      <c r="F116" s="125" t="s">
        <v>15</v>
      </c>
      <c r="G116" s="146">
        <v>1</v>
      </c>
      <c r="H116" s="28">
        <v>400</v>
      </c>
      <c r="I116" s="277">
        <f t="shared" si="5"/>
        <v>400</v>
      </c>
      <c r="J116" s="16"/>
    </row>
    <row r="117" spans="2:10" s="3" customFormat="1" ht="35.1" customHeight="1" x14ac:dyDescent="0.3">
      <c r="B117" s="122"/>
      <c r="C117" s="26"/>
      <c r="D117" s="26" t="s">
        <v>339</v>
      </c>
      <c r="E117" s="26"/>
      <c r="F117" s="125" t="s">
        <v>15</v>
      </c>
      <c r="G117" s="146">
        <v>3</v>
      </c>
      <c r="H117" s="28">
        <v>400</v>
      </c>
      <c r="I117" s="277">
        <f t="shared" si="5"/>
        <v>1200</v>
      </c>
      <c r="J117" s="16"/>
    </row>
    <row r="118" spans="2:10" s="3" customFormat="1" ht="35.1" customHeight="1" x14ac:dyDescent="0.3">
      <c r="B118" s="122"/>
      <c r="C118" s="26"/>
      <c r="D118" s="26" t="s">
        <v>338</v>
      </c>
      <c r="E118" s="26"/>
      <c r="F118" s="125" t="s">
        <v>15</v>
      </c>
      <c r="G118" s="146">
        <v>3</v>
      </c>
      <c r="H118" s="28">
        <v>400</v>
      </c>
      <c r="I118" s="277">
        <f t="shared" si="5"/>
        <v>1200</v>
      </c>
      <c r="J118" s="16"/>
    </row>
    <row r="119" spans="2:10" s="3" customFormat="1" ht="35.1" customHeight="1" x14ac:dyDescent="0.3">
      <c r="B119" s="122"/>
      <c r="C119" s="26"/>
      <c r="D119" s="26" t="s">
        <v>340</v>
      </c>
      <c r="E119" s="26"/>
      <c r="F119" s="125" t="s">
        <v>15</v>
      </c>
      <c r="G119" s="146">
        <v>7</v>
      </c>
      <c r="H119" s="28">
        <v>400</v>
      </c>
      <c r="I119" s="277">
        <f t="shared" si="5"/>
        <v>2800</v>
      </c>
      <c r="J119" s="16"/>
    </row>
    <row r="120" spans="2:10" s="3" customFormat="1" ht="15" customHeight="1" x14ac:dyDescent="0.3">
      <c r="B120" s="122">
        <v>80323</v>
      </c>
      <c r="C120" s="26"/>
      <c r="D120" s="147" t="s">
        <v>92</v>
      </c>
      <c r="E120" s="27"/>
      <c r="F120" s="122" t="s">
        <v>15</v>
      </c>
      <c r="G120" s="123">
        <v>10</v>
      </c>
      <c r="H120" s="28">
        <v>1000</v>
      </c>
      <c r="I120" s="277">
        <f t="shared" si="5"/>
        <v>10000</v>
      </c>
      <c r="J120" s="16"/>
    </row>
    <row r="121" spans="2:10" s="3" customFormat="1" ht="15" customHeight="1" x14ac:dyDescent="0.3">
      <c r="B121" s="122" t="s">
        <v>62</v>
      </c>
      <c r="C121" s="26"/>
      <c r="D121" s="147" t="s">
        <v>153</v>
      </c>
      <c r="E121" s="26"/>
      <c r="F121" s="27" t="s">
        <v>26</v>
      </c>
      <c r="G121" s="130">
        <v>1</v>
      </c>
      <c r="H121" s="28">
        <v>10000</v>
      </c>
      <c r="I121" s="277">
        <f t="shared" si="5"/>
        <v>10000</v>
      </c>
      <c r="J121" s="16"/>
    </row>
    <row r="122" spans="2:10" s="3" customFormat="1" ht="35.1" customHeight="1" x14ac:dyDescent="0.3">
      <c r="B122" s="125" t="s">
        <v>62</v>
      </c>
      <c r="C122" s="26"/>
      <c r="D122" s="153" t="s">
        <v>447</v>
      </c>
      <c r="E122" s="26"/>
      <c r="F122" s="125" t="s">
        <v>97</v>
      </c>
      <c r="G122" s="146">
        <v>1</v>
      </c>
      <c r="H122" s="28">
        <v>5000</v>
      </c>
      <c r="I122" s="277">
        <f t="shared" si="5"/>
        <v>5000</v>
      </c>
      <c r="J122" s="16"/>
    </row>
    <row r="123" spans="2:10" s="3" customFormat="1" ht="15" customHeight="1" x14ac:dyDescent="0.3">
      <c r="B123" s="27">
        <v>80324</v>
      </c>
      <c r="C123" s="26"/>
      <c r="D123" s="26" t="s">
        <v>112</v>
      </c>
      <c r="E123" s="26"/>
      <c r="F123" s="27" t="s">
        <v>26</v>
      </c>
      <c r="G123" s="130">
        <v>1</v>
      </c>
      <c r="H123" s="28">
        <v>2500</v>
      </c>
      <c r="I123" s="277">
        <f t="shared" si="5"/>
        <v>2500</v>
      </c>
      <c r="J123" s="16"/>
    </row>
    <row r="124" spans="2:10" s="3" customFormat="1" ht="15" customHeight="1" x14ac:dyDescent="0.3">
      <c r="B124" s="27">
        <v>80326</v>
      </c>
      <c r="C124" s="26"/>
      <c r="D124" s="26" t="s">
        <v>113</v>
      </c>
      <c r="E124" s="27"/>
      <c r="F124" s="27" t="s">
        <v>26</v>
      </c>
      <c r="G124" s="130">
        <v>1</v>
      </c>
      <c r="H124" s="28">
        <v>1000</v>
      </c>
      <c r="I124" s="277">
        <f t="shared" si="5"/>
        <v>1000</v>
      </c>
      <c r="J124" s="16"/>
    </row>
    <row r="125" spans="2:10" ht="15" customHeight="1" x14ac:dyDescent="0.3">
      <c r="B125" s="103"/>
      <c r="C125" s="30"/>
      <c r="D125" s="310" t="s">
        <v>350</v>
      </c>
      <c r="E125" s="311"/>
      <c r="F125" s="103"/>
      <c r="G125" s="105"/>
      <c r="H125" s="24"/>
      <c r="I125" s="277"/>
      <c r="J125" s="16"/>
    </row>
    <row r="126" spans="2:10" s="102" customFormat="1" ht="35.1" customHeight="1" x14ac:dyDescent="0.25">
      <c r="B126" s="125">
        <v>80114</v>
      </c>
      <c r="C126" s="27" t="s">
        <v>18</v>
      </c>
      <c r="D126" s="165" t="s">
        <v>445</v>
      </c>
      <c r="E126" s="27"/>
      <c r="F126" s="125" t="s">
        <v>164</v>
      </c>
      <c r="G126" s="146">
        <v>60</v>
      </c>
      <c r="H126" s="28">
        <v>15</v>
      </c>
      <c r="I126" s="277">
        <f t="shared" si="5"/>
        <v>900</v>
      </c>
      <c r="J126" s="77"/>
    </row>
    <row r="127" spans="2:10" s="102" customFormat="1" ht="50.1" customHeight="1" x14ac:dyDescent="0.25">
      <c r="B127" s="125">
        <v>80114</v>
      </c>
      <c r="C127" s="27" t="s">
        <v>19</v>
      </c>
      <c r="D127" s="165" t="s">
        <v>446</v>
      </c>
      <c r="E127" s="27"/>
      <c r="F127" s="125" t="s">
        <v>164</v>
      </c>
      <c r="G127" s="146">
        <v>90</v>
      </c>
      <c r="H127" s="28">
        <v>25</v>
      </c>
      <c r="I127" s="277">
        <f t="shared" si="5"/>
        <v>2250</v>
      </c>
      <c r="J127" s="77"/>
    </row>
    <row r="128" spans="2:10" ht="15" customHeight="1" x14ac:dyDescent="0.3">
      <c r="B128" s="122">
        <v>80119</v>
      </c>
      <c r="C128" s="26"/>
      <c r="D128" s="147" t="s">
        <v>180</v>
      </c>
      <c r="E128" s="27"/>
      <c r="F128" s="122" t="s">
        <v>164</v>
      </c>
      <c r="G128" s="123">
        <v>137</v>
      </c>
      <c r="H128" s="28">
        <v>40</v>
      </c>
      <c r="I128" s="277">
        <f t="shared" si="5"/>
        <v>5480</v>
      </c>
      <c r="J128" s="16"/>
    </row>
    <row r="129" spans="2:10" s="102" customFormat="1" ht="35.1" customHeight="1" x14ac:dyDescent="0.25">
      <c r="B129" s="125">
        <v>80124</v>
      </c>
      <c r="C129" s="27"/>
      <c r="D129" s="165" t="s">
        <v>179</v>
      </c>
      <c r="E129" s="27"/>
      <c r="F129" s="125" t="s">
        <v>97</v>
      </c>
      <c r="G129" s="146">
        <v>1</v>
      </c>
      <c r="H129" s="28">
        <v>3000</v>
      </c>
      <c r="I129" s="277">
        <f t="shared" si="5"/>
        <v>3000</v>
      </c>
      <c r="J129" s="77"/>
    </row>
    <row r="130" spans="2:10" ht="15" customHeight="1" x14ac:dyDescent="0.3">
      <c r="B130" s="122">
        <v>80133</v>
      </c>
      <c r="C130" s="26"/>
      <c r="D130" s="147" t="s">
        <v>31</v>
      </c>
      <c r="E130" s="27"/>
      <c r="F130" s="122" t="s">
        <v>26</v>
      </c>
      <c r="G130" s="123">
        <v>1</v>
      </c>
      <c r="H130" s="28">
        <v>1500</v>
      </c>
      <c r="I130" s="277">
        <f t="shared" si="5"/>
        <v>1500</v>
      </c>
      <c r="J130" s="16"/>
    </row>
    <row r="131" spans="2:10" ht="15" customHeight="1" x14ac:dyDescent="0.3">
      <c r="B131" s="117"/>
      <c r="C131" s="26"/>
      <c r="D131" s="312" t="s">
        <v>328</v>
      </c>
      <c r="E131" s="312"/>
      <c r="F131" s="124"/>
      <c r="G131" s="118"/>
      <c r="H131" s="28"/>
      <c r="I131" s="277"/>
      <c r="J131" s="16"/>
    </row>
    <row r="132" spans="2:10" s="102" customFormat="1" ht="50.1" customHeight="1" x14ac:dyDescent="0.25">
      <c r="B132" s="125">
        <v>80402</v>
      </c>
      <c r="C132" s="27"/>
      <c r="D132" s="165" t="s">
        <v>329</v>
      </c>
      <c r="E132" s="27"/>
      <c r="F132" s="125" t="s">
        <v>15</v>
      </c>
      <c r="G132" s="146">
        <v>1</v>
      </c>
      <c r="H132" s="28">
        <v>25000</v>
      </c>
      <c r="I132" s="277">
        <f t="shared" si="5"/>
        <v>25000</v>
      </c>
      <c r="J132" s="77"/>
    </row>
    <row r="133" spans="2:10" ht="15" customHeight="1" x14ac:dyDescent="0.3">
      <c r="B133" s="117"/>
      <c r="C133" s="26"/>
      <c r="D133" s="120" t="s">
        <v>181</v>
      </c>
      <c r="E133" s="27"/>
      <c r="F133" s="117"/>
      <c r="G133" s="118"/>
      <c r="H133" s="28"/>
      <c r="I133" s="277">
        <f t="shared" si="5"/>
        <v>0</v>
      </c>
      <c r="J133" s="16"/>
    </row>
    <row r="134" spans="2:10" s="3" customFormat="1" ht="35.1" customHeight="1" x14ac:dyDescent="0.3">
      <c r="B134" s="313">
        <v>80403</v>
      </c>
      <c r="C134" s="26"/>
      <c r="D134" s="165" t="s">
        <v>182</v>
      </c>
      <c r="E134" s="27"/>
      <c r="F134" s="125" t="s">
        <v>15</v>
      </c>
      <c r="G134" s="146">
        <v>4</v>
      </c>
      <c r="H134" s="28">
        <v>10000</v>
      </c>
      <c r="I134" s="277">
        <f t="shared" si="5"/>
        <v>40000</v>
      </c>
      <c r="J134" s="16"/>
    </row>
    <row r="135" spans="2:10" s="3" customFormat="1" ht="50.1" customHeight="1" x14ac:dyDescent="0.3">
      <c r="B135" s="314"/>
      <c r="C135" s="26"/>
      <c r="D135" s="165" t="s">
        <v>330</v>
      </c>
      <c r="E135" s="27"/>
      <c r="F135" s="125" t="s">
        <v>15</v>
      </c>
      <c r="G135" s="146">
        <v>2</v>
      </c>
      <c r="H135" s="28">
        <v>10000</v>
      </c>
      <c r="I135" s="277">
        <f t="shared" si="5"/>
        <v>20000</v>
      </c>
      <c r="J135" s="16"/>
    </row>
    <row r="136" spans="2:10" s="3" customFormat="1" ht="50.1" customHeight="1" x14ac:dyDescent="0.3">
      <c r="B136" s="314"/>
      <c r="C136" s="26"/>
      <c r="D136" s="165" t="s">
        <v>183</v>
      </c>
      <c r="E136" s="27"/>
      <c r="F136" s="125" t="s">
        <v>15</v>
      </c>
      <c r="G136" s="146">
        <v>1</v>
      </c>
      <c r="H136" s="28">
        <v>10000</v>
      </c>
      <c r="I136" s="277">
        <f t="shared" si="5"/>
        <v>10000</v>
      </c>
      <c r="J136" s="16"/>
    </row>
    <row r="137" spans="2:10" s="3" customFormat="1" ht="35.1" customHeight="1" x14ac:dyDescent="0.3">
      <c r="B137" s="314"/>
      <c r="C137" s="26"/>
      <c r="D137" s="165" t="s">
        <v>184</v>
      </c>
      <c r="E137" s="27"/>
      <c r="F137" s="125" t="s">
        <v>15</v>
      </c>
      <c r="G137" s="146">
        <v>1</v>
      </c>
      <c r="H137" s="28">
        <v>20000</v>
      </c>
      <c r="I137" s="277">
        <f t="shared" si="5"/>
        <v>20000</v>
      </c>
      <c r="J137" s="16"/>
    </row>
    <row r="138" spans="2:10" s="3" customFormat="1" ht="33.950000000000003" customHeight="1" x14ac:dyDescent="0.3">
      <c r="B138" s="315"/>
      <c r="C138" s="26"/>
      <c r="D138" s="165" t="s">
        <v>185</v>
      </c>
      <c r="E138" s="27"/>
      <c r="F138" s="125" t="s">
        <v>15</v>
      </c>
      <c r="G138" s="146">
        <v>1</v>
      </c>
      <c r="H138" s="28">
        <v>5000</v>
      </c>
      <c r="I138" s="277">
        <f t="shared" si="5"/>
        <v>5000</v>
      </c>
      <c r="J138" s="16"/>
    </row>
    <row r="139" spans="2:10" ht="15" customHeight="1" x14ac:dyDescent="0.3">
      <c r="B139" s="117"/>
      <c r="C139" s="26"/>
      <c r="D139" s="120" t="s">
        <v>186</v>
      </c>
      <c r="E139" s="27"/>
      <c r="F139" s="117"/>
      <c r="G139" s="118"/>
      <c r="H139" s="28"/>
      <c r="I139" s="277">
        <f t="shared" si="5"/>
        <v>0</v>
      </c>
      <c r="J139" s="16"/>
    </row>
    <row r="140" spans="2:10" s="3" customFormat="1" ht="15" customHeight="1" x14ac:dyDescent="0.3">
      <c r="B140" s="122">
        <v>80404</v>
      </c>
      <c r="C140" s="26"/>
      <c r="D140" s="147" t="s">
        <v>187</v>
      </c>
      <c r="E140" s="27"/>
      <c r="F140" s="122" t="s">
        <v>15</v>
      </c>
      <c r="G140" s="123">
        <v>13</v>
      </c>
      <c r="H140" s="28">
        <v>250</v>
      </c>
      <c r="I140" s="277">
        <f t="shared" si="5"/>
        <v>3250</v>
      </c>
      <c r="J140" s="16"/>
    </row>
    <row r="141" spans="2:10" ht="15" customHeight="1" x14ac:dyDescent="0.3">
      <c r="B141" s="117"/>
      <c r="C141" s="26"/>
      <c r="D141" s="120" t="s">
        <v>334</v>
      </c>
      <c r="E141" s="27"/>
      <c r="F141" s="117"/>
      <c r="G141" s="118"/>
      <c r="H141" s="28"/>
      <c r="I141" s="277">
        <f t="shared" si="5"/>
        <v>0</v>
      </c>
      <c r="J141" s="16"/>
    </row>
    <row r="142" spans="2:10" s="3" customFormat="1" ht="15" customHeight="1" x14ac:dyDescent="0.3">
      <c r="B142" s="313">
        <v>80401</v>
      </c>
      <c r="C142" s="26"/>
      <c r="D142" s="147" t="s">
        <v>188</v>
      </c>
      <c r="E142" s="27"/>
      <c r="F142" s="122" t="s">
        <v>25</v>
      </c>
      <c r="G142" s="123">
        <v>60</v>
      </c>
      <c r="H142" s="28">
        <v>8</v>
      </c>
      <c r="I142" s="277">
        <f t="shared" si="5"/>
        <v>480</v>
      </c>
      <c r="J142" s="16"/>
    </row>
    <row r="143" spans="2:10" s="3" customFormat="1" ht="15" customHeight="1" x14ac:dyDescent="0.3">
      <c r="B143" s="314"/>
      <c r="C143" s="26"/>
      <c r="D143" s="147" t="s">
        <v>189</v>
      </c>
      <c r="E143" s="27"/>
      <c r="F143" s="122" t="s">
        <v>25</v>
      </c>
      <c r="G143" s="123">
        <v>270</v>
      </c>
      <c r="H143" s="28">
        <v>8</v>
      </c>
      <c r="I143" s="277">
        <f t="shared" si="5"/>
        <v>2160</v>
      </c>
      <c r="J143" s="16"/>
    </row>
    <row r="144" spans="2:10" s="3" customFormat="1" ht="15" customHeight="1" x14ac:dyDescent="0.3">
      <c r="B144" s="314"/>
      <c r="C144" s="26"/>
      <c r="D144" s="147" t="s">
        <v>190</v>
      </c>
      <c r="E144" s="27"/>
      <c r="F144" s="122" t="s">
        <v>25</v>
      </c>
      <c r="G144" s="123">
        <v>115</v>
      </c>
      <c r="H144" s="28">
        <v>8</v>
      </c>
      <c r="I144" s="277">
        <f t="shared" si="5"/>
        <v>920</v>
      </c>
      <c r="J144" s="16"/>
    </row>
    <row r="145" spans="2:10" s="3" customFormat="1" ht="15" customHeight="1" x14ac:dyDescent="0.3">
      <c r="B145" s="314"/>
      <c r="C145" s="26"/>
      <c r="D145" s="147" t="s">
        <v>191</v>
      </c>
      <c r="E145" s="27"/>
      <c r="F145" s="122" t="s">
        <v>25</v>
      </c>
      <c r="G145" s="123">
        <v>30</v>
      </c>
      <c r="H145" s="28">
        <v>8</v>
      </c>
      <c r="I145" s="277">
        <f t="shared" si="5"/>
        <v>240</v>
      </c>
      <c r="J145" s="16"/>
    </row>
    <row r="146" spans="2:10" s="3" customFormat="1" ht="15" customHeight="1" x14ac:dyDescent="0.3">
      <c r="B146" s="314"/>
      <c r="C146" s="26"/>
      <c r="D146" s="147" t="s">
        <v>192</v>
      </c>
      <c r="E146" s="27"/>
      <c r="F146" s="122" t="s">
        <v>25</v>
      </c>
      <c r="G146" s="123">
        <v>150</v>
      </c>
      <c r="H146" s="28">
        <v>8</v>
      </c>
      <c r="I146" s="277">
        <f t="shared" si="5"/>
        <v>1200</v>
      </c>
      <c r="J146" s="16"/>
    </row>
    <row r="147" spans="2:10" s="3" customFormat="1" ht="15" customHeight="1" x14ac:dyDescent="0.3">
      <c r="B147" s="314"/>
      <c r="C147" s="26"/>
      <c r="D147" s="147" t="s">
        <v>332</v>
      </c>
      <c r="E147" s="27"/>
      <c r="F147" s="122" t="s">
        <v>25</v>
      </c>
      <c r="G147" s="123">
        <v>120</v>
      </c>
      <c r="H147" s="28">
        <v>20</v>
      </c>
      <c r="I147" s="277">
        <f t="shared" si="5"/>
        <v>2400</v>
      </c>
      <c r="J147" s="16"/>
    </row>
    <row r="148" spans="2:10" s="3" customFormat="1" ht="15" customHeight="1" x14ac:dyDescent="0.3">
      <c r="B148" s="314"/>
      <c r="C148" s="26"/>
      <c r="D148" s="147" t="s">
        <v>331</v>
      </c>
      <c r="E148" s="27"/>
      <c r="F148" s="122" t="s">
        <v>25</v>
      </c>
      <c r="G148" s="123">
        <v>120</v>
      </c>
      <c r="H148" s="28">
        <v>15</v>
      </c>
      <c r="I148" s="277">
        <f t="shared" si="5"/>
        <v>1800</v>
      </c>
      <c r="J148" s="16"/>
    </row>
    <row r="149" spans="2:10" s="3" customFormat="1" ht="15" customHeight="1" x14ac:dyDescent="0.3">
      <c r="B149" s="314"/>
      <c r="C149" s="26"/>
      <c r="D149" s="147" t="s">
        <v>333</v>
      </c>
      <c r="E149" s="27"/>
      <c r="F149" s="122" t="s">
        <v>25</v>
      </c>
      <c r="G149" s="123">
        <v>60</v>
      </c>
      <c r="H149" s="28">
        <v>15</v>
      </c>
      <c r="I149" s="277">
        <f t="shared" si="5"/>
        <v>900</v>
      </c>
      <c r="J149" s="16"/>
    </row>
    <row r="150" spans="2:10" s="3" customFormat="1" ht="15" customHeight="1" x14ac:dyDescent="0.3">
      <c r="B150" s="314"/>
      <c r="C150" s="26"/>
      <c r="D150" s="147" t="s">
        <v>193</v>
      </c>
      <c r="E150" s="27"/>
      <c r="F150" s="122" t="s">
        <v>15</v>
      </c>
      <c r="G150" s="123">
        <v>7</v>
      </c>
      <c r="H150" s="28">
        <v>3000</v>
      </c>
      <c r="I150" s="277">
        <f t="shared" si="5"/>
        <v>21000</v>
      </c>
      <c r="J150" s="16"/>
    </row>
    <row r="151" spans="2:10" s="3" customFormat="1" ht="15" customHeight="1" x14ac:dyDescent="0.3">
      <c r="B151" s="315"/>
      <c r="C151" s="26"/>
      <c r="D151" s="147" t="s">
        <v>194</v>
      </c>
      <c r="E151" s="27"/>
      <c r="F151" s="122" t="s">
        <v>164</v>
      </c>
      <c r="G151" s="123">
        <v>600</v>
      </c>
      <c r="H151" s="28">
        <v>5</v>
      </c>
      <c r="I151" s="277">
        <f t="shared" si="5"/>
        <v>3000</v>
      </c>
      <c r="J151" s="16"/>
    </row>
    <row r="152" spans="2:10" ht="15" customHeight="1" x14ac:dyDescent="0.3">
      <c r="B152" s="117"/>
      <c r="C152" s="26"/>
      <c r="D152" s="120" t="s">
        <v>195</v>
      </c>
      <c r="E152" s="27"/>
      <c r="F152" s="117"/>
      <c r="G152" s="118"/>
      <c r="H152" s="28"/>
      <c r="I152" s="277"/>
      <c r="J152" s="16"/>
    </row>
    <row r="153" spans="2:10" s="3" customFormat="1" ht="15" customHeight="1" x14ac:dyDescent="0.3">
      <c r="B153" s="122">
        <v>80405</v>
      </c>
      <c r="C153" s="26"/>
      <c r="D153" s="147" t="s">
        <v>196</v>
      </c>
      <c r="E153" s="27"/>
      <c r="F153" s="122" t="s">
        <v>15</v>
      </c>
      <c r="G153" s="123">
        <v>10</v>
      </c>
      <c r="H153" s="28">
        <v>150</v>
      </c>
      <c r="I153" s="277">
        <f t="shared" si="5"/>
        <v>1500</v>
      </c>
      <c r="J153" s="16"/>
    </row>
    <row r="154" spans="2:10" s="3" customFormat="1" ht="15" customHeight="1" x14ac:dyDescent="0.3">
      <c r="B154" s="122">
        <v>80406</v>
      </c>
      <c r="C154" s="26"/>
      <c r="D154" s="147" t="s">
        <v>197</v>
      </c>
      <c r="E154" s="27"/>
      <c r="F154" s="122" t="s">
        <v>97</v>
      </c>
      <c r="G154" s="123">
        <v>3</v>
      </c>
      <c r="H154" s="28">
        <v>150</v>
      </c>
      <c r="I154" s="277">
        <f t="shared" si="5"/>
        <v>450</v>
      </c>
      <c r="J154" s="16"/>
    </row>
    <row r="155" spans="2:10" s="3" customFormat="1" ht="15" customHeight="1" x14ac:dyDescent="0.3">
      <c r="B155" s="122">
        <v>80408</v>
      </c>
      <c r="C155" s="26"/>
      <c r="D155" s="147" t="s">
        <v>198</v>
      </c>
      <c r="E155" s="27"/>
      <c r="F155" s="122" t="s">
        <v>29</v>
      </c>
      <c r="G155" s="123">
        <v>1</v>
      </c>
      <c r="H155" s="28">
        <v>3000</v>
      </c>
      <c r="I155" s="277">
        <f t="shared" si="5"/>
        <v>3000</v>
      </c>
      <c r="J155" s="16"/>
    </row>
    <row r="156" spans="2:10" s="3" customFormat="1" ht="15" customHeight="1" thickBot="1" x14ac:dyDescent="0.35">
      <c r="B156" s="159" t="s">
        <v>62</v>
      </c>
      <c r="C156" s="149"/>
      <c r="D156" s="150" t="s">
        <v>199</v>
      </c>
      <c r="E156" s="137"/>
      <c r="F156" s="159" t="s">
        <v>29</v>
      </c>
      <c r="G156" s="187">
        <v>1</v>
      </c>
      <c r="H156" s="152">
        <v>5000</v>
      </c>
      <c r="I156" s="277">
        <f t="shared" si="5"/>
        <v>5000</v>
      </c>
      <c r="J156" s="16"/>
    </row>
    <row r="157" spans="2:10" ht="15.6" customHeight="1" thickTop="1" x14ac:dyDescent="0.3">
      <c r="B157" s="30"/>
      <c r="C157" s="30"/>
      <c r="D157" s="30"/>
      <c r="E157" s="30"/>
      <c r="F157" s="48"/>
      <c r="G157" s="49"/>
      <c r="H157" s="50" t="s">
        <v>11</v>
      </c>
      <c r="I157" s="274">
        <f>SUM(I102:I156)</f>
        <v>359003.25</v>
      </c>
    </row>
    <row r="158" spans="2:10" ht="15.6" customHeight="1" x14ac:dyDescent="0.3">
      <c r="B158" s="43" t="s">
        <v>32</v>
      </c>
      <c r="C158" s="43"/>
      <c r="D158" s="43"/>
      <c r="E158" s="37"/>
      <c r="F158" s="38"/>
      <c r="G158" s="39"/>
      <c r="H158" s="40"/>
      <c r="I158" s="278"/>
      <c r="J158" s="16"/>
    </row>
    <row r="159" spans="2:10" ht="15.6" customHeight="1" thickBot="1" x14ac:dyDescent="0.35">
      <c r="B159" s="19" t="s">
        <v>1</v>
      </c>
      <c r="C159" s="19"/>
      <c r="D159" s="19" t="s">
        <v>2</v>
      </c>
      <c r="E159" s="19" t="s">
        <v>3</v>
      </c>
      <c r="F159" s="20" t="s">
        <v>4</v>
      </c>
      <c r="G159" s="21" t="s">
        <v>5</v>
      </c>
      <c r="H159" s="22" t="s">
        <v>6</v>
      </c>
      <c r="I159" s="276" t="s">
        <v>7</v>
      </c>
      <c r="J159" s="16"/>
    </row>
    <row r="160" spans="2:10" ht="15" customHeight="1" thickTop="1" x14ac:dyDescent="0.2">
      <c r="B160" s="160">
        <v>90201</v>
      </c>
      <c r="C160" s="164" t="s">
        <v>18</v>
      </c>
      <c r="D160" s="162" t="s">
        <v>165</v>
      </c>
      <c r="E160" s="166"/>
      <c r="F160" s="160" t="s">
        <v>79</v>
      </c>
      <c r="G160" s="163">
        <v>4433</v>
      </c>
      <c r="H160" s="156">
        <v>2.8</v>
      </c>
      <c r="I160" s="277">
        <f t="shared" ref="I160:I184" si="6">G160*H160</f>
        <v>12412.4</v>
      </c>
      <c r="J160" s="77"/>
    </row>
    <row r="161" spans="2:10" ht="35.1" customHeight="1" x14ac:dyDescent="0.2">
      <c r="B161" s="125">
        <v>90201</v>
      </c>
      <c r="C161" s="26" t="s">
        <v>19</v>
      </c>
      <c r="D161" s="153" t="s">
        <v>302</v>
      </c>
      <c r="E161" s="27"/>
      <c r="F161" s="125" t="s">
        <v>79</v>
      </c>
      <c r="G161" s="146">
        <v>836</v>
      </c>
      <c r="H161" s="28">
        <v>2.8</v>
      </c>
      <c r="I161" s="277">
        <f t="shared" si="6"/>
        <v>2340.7999999999997</v>
      </c>
      <c r="J161" s="77"/>
    </row>
    <row r="162" spans="2:10" ht="35.1" customHeight="1" x14ac:dyDescent="0.2">
      <c r="B162" s="125">
        <v>90301</v>
      </c>
      <c r="C162" s="26" t="s">
        <v>18</v>
      </c>
      <c r="D162" s="153" t="s">
        <v>313</v>
      </c>
      <c r="E162" s="27"/>
      <c r="F162" s="125" t="s">
        <v>15</v>
      </c>
      <c r="G162" s="146">
        <v>8</v>
      </c>
      <c r="H162" s="28">
        <v>300</v>
      </c>
      <c r="I162" s="277">
        <f t="shared" si="6"/>
        <v>2400</v>
      </c>
      <c r="J162" s="77"/>
    </row>
    <row r="163" spans="2:10" ht="50.1" customHeight="1" x14ac:dyDescent="0.2">
      <c r="B163" s="125">
        <v>90301</v>
      </c>
      <c r="C163" s="26" t="s">
        <v>19</v>
      </c>
      <c r="D163" s="153" t="s">
        <v>314</v>
      </c>
      <c r="E163" s="27"/>
      <c r="F163" s="125" t="s">
        <v>15</v>
      </c>
      <c r="G163" s="146">
        <v>7</v>
      </c>
      <c r="H163" s="28">
        <v>300</v>
      </c>
      <c r="I163" s="277">
        <f t="shared" si="6"/>
        <v>2100</v>
      </c>
      <c r="J163" s="77"/>
    </row>
    <row r="164" spans="2:10" ht="50.1" customHeight="1" x14ac:dyDescent="0.2">
      <c r="B164" s="125">
        <v>90302</v>
      </c>
      <c r="C164" s="26"/>
      <c r="D164" s="165" t="s">
        <v>306</v>
      </c>
      <c r="E164" s="27"/>
      <c r="F164" s="125" t="s">
        <v>15</v>
      </c>
      <c r="G164" s="146">
        <v>4</v>
      </c>
      <c r="H164" s="28">
        <v>250</v>
      </c>
      <c r="I164" s="277">
        <f t="shared" si="6"/>
        <v>1000</v>
      </c>
      <c r="J164" s="77"/>
    </row>
    <row r="165" spans="2:10" s="102" customFormat="1" ht="50.1" customHeight="1" x14ac:dyDescent="0.25">
      <c r="B165" s="125">
        <v>90602</v>
      </c>
      <c r="C165" s="155" t="s">
        <v>18</v>
      </c>
      <c r="D165" s="165" t="s">
        <v>315</v>
      </c>
      <c r="E165" s="155"/>
      <c r="F165" s="125" t="s">
        <v>15</v>
      </c>
      <c r="G165" s="146">
        <v>50</v>
      </c>
      <c r="H165" s="229">
        <v>50</v>
      </c>
      <c r="I165" s="328">
        <f t="shared" si="6"/>
        <v>2500</v>
      </c>
      <c r="J165" s="77"/>
    </row>
    <row r="166" spans="2:10" ht="50.1" customHeight="1" x14ac:dyDescent="0.2">
      <c r="B166" s="125">
        <v>90602</v>
      </c>
      <c r="C166" s="154" t="s">
        <v>19</v>
      </c>
      <c r="D166" s="165" t="s">
        <v>316</v>
      </c>
      <c r="E166" s="155"/>
      <c r="F166" s="125" t="s">
        <v>15</v>
      </c>
      <c r="G166" s="146">
        <v>18</v>
      </c>
      <c r="H166" s="229">
        <v>50</v>
      </c>
      <c r="I166" s="328">
        <f t="shared" si="6"/>
        <v>900</v>
      </c>
      <c r="J166" s="77"/>
    </row>
    <row r="167" spans="2:10" s="121" customFormat="1" ht="50.1" customHeight="1" x14ac:dyDescent="0.25">
      <c r="B167" s="125">
        <v>90602</v>
      </c>
      <c r="C167" s="154" t="s">
        <v>20</v>
      </c>
      <c r="D167" s="165" t="s">
        <v>317</v>
      </c>
      <c r="E167" s="155"/>
      <c r="F167" s="125" t="s">
        <v>15</v>
      </c>
      <c r="G167" s="146">
        <v>178</v>
      </c>
      <c r="H167" s="229">
        <v>10</v>
      </c>
      <c r="I167" s="328">
        <f t="shared" si="6"/>
        <v>1780</v>
      </c>
      <c r="J167" s="77"/>
    </row>
    <row r="168" spans="2:10" s="121" customFormat="1" ht="52.5" customHeight="1" x14ac:dyDescent="0.25">
      <c r="B168" s="125">
        <v>90602</v>
      </c>
      <c r="C168" s="154" t="s">
        <v>22</v>
      </c>
      <c r="D168" s="165" t="s">
        <v>319</v>
      </c>
      <c r="E168" s="155"/>
      <c r="F168" s="125" t="s">
        <v>15</v>
      </c>
      <c r="G168" s="146">
        <v>536</v>
      </c>
      <c r="H168" s="229">
        <v>10</v>
      </c>
      <c r="I168" s="328">
        <f t="shared" si="6"/>
        <v>5360</v>
      </c>
      <c r="J168" s="77"/>
    </row>
    <row r="169" spans="2:10" ht="50.1" customHeight="1" x14ac:dyDescent="0.2">
      <c r="B169" s="125">
        <v>90602</v>
      </c>
      <c r="C169" s="154" t="s">
        <v>34</v>
      </c>
      <c r="D169" s="165" t="s">
        <v>318</v>
      </c>
      <c r="E169" s="155"/>
      <c r="F169" s="125" t="s">
        <v>15</v>
      </c>
      <c r="G169" s="146">
        <v>294</v>
      </c>
      <c r="H169" s="229">
        <v>10</v>
      </c>
      <c r="I169" s="328">
        <f t="shared" si="6"/>
        <v>2940</v>
      </c>
      <c r="J169" s="77"/>
    </row>
    <row r="170" spans="2:10" ht="50.1" customHeight="1" x14ac:dyDescent="0.2">
      <c r="B170" s="125">
        <v>90602</v>
      </c>
      <c r="C170" s="154" t="s">
        <v>35</v>
      </c>
      <c r="D170" s="165" t="s">
        <v>322</v>
      </c>
      <c r="E170" s="155"/>
      <c r="F170" s="125" t="s">
        <v>15</v>
      </c>
      <c r="G170" s="146">
        <v>265</v>
      </c>
      <c r="H170" s="229">
        <v>10</v>
      </c>
      <c r="I170" s="328">
        <f t="shared" si="6"/>
        <v>2650</v>
      </c>
      <c r="J170" s="77"/>
    </row>
    <row r="171" spans="2:10" ht="50.1" customHeight="1" x14ac:dyDescent="0.2">
      <c r="B171" s="125">
        <v>90602</v>
      </c>
      <c r="C171" s="154" t="s">
        <v>36</v>
      </c>
      <c r="D171" s="165" t="s">
        <v>320</v>
      </c>
      <c r="E171" s="155"/>
      <c r="F171" s="125" t="s">
        <v>15</v>
      </c>
      <c r="G171" s="146">
        <v>994</v>
      </c>
      <c r="H171" s="229">
        <v>10</v>
      </c>
      <c r="I171" s="328">
        <f t="shared" si="6"/>
        <v>9940</v>
      </c>
      <c r="J171" s="77"/>
    </row>
    <row r="172" spans="2:10" ht="50.1" customHeight="1" x14ac:dyDescent="0.2">
      <c r="B172" s="125">
        <v>90602</v>
      </c>
      <c r="C172" s="154" t="s">
        <v>48</v>
      </c>
      <c r="D172" s="165" t="s">
        <v>321</v>
      </c>
      <c r="E172" s="155"/>
      <c r="F172" s="125" t="s">
        <v>15</v>
      </c>
      <c r="G172" s="146">
        <v>492</v>
      </c>
      <c r="H172" s="229">
        <v>10</v>
      </c>
      <c r="I172" s="328">
        <f t="shared" si="6"/>
        <v>4920</v>
      </c>
      <c r="J172" s="77"/>
    </row>
    <row r="173" spans="2:10" ht="50.1" customHeight="1" x14ac:dyDescent="0.2">
      <c r="B173" s="125">
        <v>90602</v>
      </c>
      <c r="C173" s="154" t="s">
        <v>47</v>
      </c>
      <c r="D173" s="165" t="s">
        <v>323</v>
      </c>
      <c r="E173" s="155"/>
      <c r="F173" s="125" t="s">
        <v>15</v>
      </c>
      <c r="G173" s="146">
        <v>5</v>
      </c>
      <c r="H173" s="229">
        <v>10</v>
      </c>
      <c r="I173" s="328">
        <f t="shared" si="6"/>
        <v>50</v>
      </c>
      <c r="J173" s="77"/>
    </row>
    <row r="174" spans="2:10" s="102" customFormat="1" ht="48" customHeight="1" x14ac:dyDescent="0.25">
      <c r="B174" s="125">
        <v>90603</v>
      </c>
      <c r="C174" s="155" t="s">
        <v>18</v>
      </c>
      <c r="D174" s="165" t="s">
        <v>324</v>
      </c>
      <c r="E174" s="155"/>
      <c r="F174" s="125" t="s">
        <v>15</v>
      </c>
      <c r="G174" s="146">
        <v>16</v>
      </c>
      <c r="H174" s="229">
        <v>10</v>
      </c>
      <c r="I174" s="328">
        <f t="shared" si="6"/>
        <v>160</v>
      </c>
      <c r="J174" s="77"/>
    </row>
    <row r="175" spans="2:10" s="102" customFormat="1" ht="50.1" customHeight="1" x14ac:dyDescent="0.25">
      <c r="B175" s="125">
        <v>90603</v>
      </c>
      <c r="C175" s="155" t="s">
        <v>19</v>
      </c>
      <c r="D175" s="165" t="s">
        <v>325</v>
      </c>
      <c r="E175" s="155"/>
      <c r="F175" s="125" t="s">
        <v>15</v>
      </c>
      <c r="G175" s="146">
        <v>3000</v>
      </c>
      <c r="H175" s="229">
        <v>2</v>
      </c>
      <c r="I175" s="328">
        <f t="shared" si="6"/>
        <v>6000</v>
      </c>
      <c r="J175" s="77"/>
    </row>
    <row r="176" spans="2:10" s="102" customFormat="1" ht="35.1" customHeight="1" x14ac:dyDescent="0.25">
      <c r="B176" s="125">
        <v>90603</v>
      </c>
      <c r="C176" s="155" t="s">
        <v>20</v>
      </c>
      <c r="D176" s="165" t="s">
        <v>326</v>
      </c>
      <c r="E176" s="155"/>
      <c r="F176" s="125" t="s">
        <v>15</v>
      </c>
      <c r="G176" s="146">
        <v>6750</v>
      </c>
      <c r="H176" s="229">
        <v>2</v>
      </c>
      <c r="I176" s="328">
        <f t="shared" si="6"/>
        <v>13500</v>
      </c>
      <c r="J176" s="77"/>
    </row>
    <row r="177" spans="2:10" s="287" customFormat="1" ht="50.1" customHeight="1" x14ac:dyDescent="0.25">
      <c r="B177" s="125">
        <v>90603</v>
      </c>
      <c r="C177" s="155" t="s">
        <v>22</v>
      </c>
      <c r="D177" s="165" t="s">
        <v>327</v>
      </c>
      <c r="E177" s="155"/>
      <c r="F177" s="125" t="s">
        <v>15</v>
      </c>
      <c r="G177" s="146">
        <v>3250</v>
      </c>
      <c r="H177" s="229">
        <v>2</v>
      </c>
      <c r="I177" s="328">
        <f t="shared" si="6"/>
        <v>6500</v>
      </c>
      <c r="J177" s="286"/>
    </row>
    <row r="178" spans="2:10" ht="35.1" customHeight="1" x14ac:dyDescent="0.2">
      <c r="B178" s="125">
        <v>93001</v>
      </c>
      <c r="C178" s="27" t="s">
        <v>18</v>
      </c>
      <c r="D178" s="165" t="s">
        <v>286</v>
      </c>
      <c r="E178" s="27"/>
      <c r="F178" s="125" t="s">
        <v>15</v>
      </c>
      <c r="G178" s="146">
        <v>1</v>
      </c>
      <c r="H178" s="28">
        <v>1500</v>
      </c>
      <c r="I178" s="277">
        <f t="shared" si="6"/>
        <v>1500</v>
      </c>
      <c r="J178" s="77"/>
    </row>
    <row r="179" spans="2:10" ht="35.1" customHeight="1" x14ac:dyDescent="0.2">
      <c r="B179" s="125">
        <v>93001</v>
      </c>
      <c r="C179" s="27" t="s">
        <v>19</v>
      </c>
      <c r="D179" s="153" t="s">
        <v>240</v>
      </c>
      <c r="E179" s="27"/>
      <c r="F179" s="125" t="s">
        <v>15</v>
      </c>
      <c r="G179" s="146">
        <v>5</v>
      </c>
      <c r="H179" s="28">
        <v>700</v>
      </c>
      <c r="I179" s="277">
        <f t="shared" si="6"/>
        <v>3500</v>
      </c>
      <c r="J179" s="77"/>
    </row>
    <row r="180" spans="2:10" ht="15" customHeight="1" x14ac:dyDescent="0.2">
      <c r="B180" s="122">
        <v>93003</v>
      </c>
      <c r="C180" s="26"/>
      <c r="D180" s="147" t="s">
        <v>243</v>
      </c>
      <c r="E180" s="27"/>
      <c r="F180" s="122" t="s">
        <v>15</v>
      </c>
      <c r="G180" s="123">
        <v>7</v>
      </c>
      <c r="H180" s="28">
        <v>2000</v>
      </c>
      <c r="I180" s="277">
        <f t="shared" si="6"/>
        <v>14000</v>
      </c>
      <c r="J180" s="77"/>
    </row>
    <row r="181" spans="2:10" ht="15" customHeight="1" x14ac:dyDescent="0.2">
      <c r="B181" s="125">
        <v>91101</v>
      </c>
      <c r="C181" s="26"/>
      <c r="D181" s="165" t="s">
        <v>275</v>
      </c>
      <c r="E181" s="27"/>
      <c r="F181" s="125" t="s">
        <v>15</v>
      </c>
      <c r="G181" s="146">
        <v>3</v>
      </c>
      <c r="H181" s="28">
        <v>4500</v>
      </c>
      <c r="I181" s="277">
        <f t="shared" si="6"/>
        <v>13500</v>
      </c>
      <c r="J181" s="77"/>
    </row>
    <row r="182" spans="2:10" ht="35.1" customHeight="1" x14ac:dyDescent="0.3">
      <c r="B182" s="125" t="s">
        <v>62</v>
      </c>
      <c r="C182" s="154"/>
      <c r="D182" s="225" t="s">
        <v>300</v>
      </c>
      <c r="E182" s="226"/>
      <c r="F182" s="227" t="s">
        <v>301</v>
      </c>
      <c r="G182" s="228">
        <v>3</v>
      </c>
      <c r="H182" s="229">
        <v>1500</v>
      </c>
      <c r="I182" s="277">
        <f t="shared" si="6"/>
        <v>4500</v>
      </c>
    </row>
    <row r="183" spans="2:10" ht="15" customHeight="1" x14ac:dyDescent="0.2">
      <c r="B183" s="122" t="s">
        <v>62</v>
      </c>
      <c r="C183" s="26"/>
      <c r="D183" s="147" t="s">
        <v>282</v>
      </c>
      <c r="E183" s="27"/>
      <c r="F183" s="122" t="s">
        <v>15</v>
      </c>
      <c r="G183" s="123">
        <v>3</v>
      </c>
      <c r="H183" s="28">
        <v>1500</v>
      </c>
      <c r="I183" s="277">
        <f t="shared" si="6"/>
        <v>4500</v>
      </c>
      <c r="J183" s="77"/>
    </row>
    <row r="184" spans="2:10" ht="15" customHeight="1" thickBot="1" x14ac:dyDescent="0.25">
      <c r="B184" s="216" t="s">
        <v>62</v>
      </c>
      <c r="C184" s="168"/>
      <c r="D184" s="218" t="s">
        <v>134</v>
      </c>
      <c r="E184" s="170"/>
      <c r="F184" s="216" t="s">
        <v>135</v>
      </c>
      <c r="G184" s="230">
        <v>200</v>
      </c>
      <c r="H184" s="172">
        <v>25</v>
      </c>
      <c r="I184" s="277">
        <f t="shared" si="6"/>
        <v>5000</v>
      </c>
      <c r="J184" s="77"/>
    </row>
    <row r="185" spans="2:10" ht="15.6" customHeight="1" thickTop="1" x14ac:dyDescent="0.3">
      <c r="B185" s="30"/>
      <c r="C185" s="30"/>
      <c r="D185" s="30"/>
      <c r="E185" s="30"/>
      <c r="F185" s="48"/>
      <c r="G185" s="49"/>
      <c r="H185" s="50" t="s">
        <v>11</v>
      </c>
      <c r="I185" s="274">
        <f>SUM(I160:I184)</f>
        <v>123953.2</v>
      </c>
      <c r="J185" s="16"/>
    </row>
    <row r="186" spans="2:10" ht="15.6" customHeight="1" x14ac:dyDescent="0.3">
      <c r="B186" s="31"/>
      <c r="C186" s="31"/>
      <c r="D186" s="31"/>
      <c r="E186" s="31"/>
      <c r="F186" s="32"/>
      <c r="G186" s="17"/>
      <c r="H186" s="33"/>
      <c r="I186" s="279"/>
      <c r="J186" s="16"/>
    </row>
    <row r="188" spans="2:10" ht="20.100000000000001" customHeight="1" x14ac:dyDescent="0.3">
      <c r="C188" s="304" t="s">
        <v>33</v>
      </c>
      <c r="D188" s="304"/>
      <c r="E188" s="304"/>
      <c r="F188" s="304"/>
      <c r="G188" s="304"/>
      <c r="H188" s="317">
        <f>I18+I38+I49+I75+I84+I98+I157+I185</f>
        <v>2111595.61</v>
      </c>
      <c r="I188" s="317"/>
    </row>
    <row r="189" spans="2:10" ht="20.100000000000001" customHeight="1" x14ac:dyDescent="0.3">
      <c r="C189" s="304" t="s">
        <v>51</v>
      </c>
      <c r="D189" s="304"/>
      <c r="E189" s="304"/>
      <c r="F189" s="304"/>
      <c r="G189" s="304"/>
      <c r="H189" s="317">
        <f>H188*0.2</f>
        <v>422319.12199999997</v>
      </c>
      <c r="I189" s="317"/>
    </row>
    <row r="190" spans="2:10" ht="20.100000000000001" customHeight="1" x14ac:dyDescent="0.3">
      <c r="C190" s="304" t="s">
        <v>52</v>
      </c>
      <c r="D190" s="304"/>
      <c r="E190" s="304"/>
      <c r="F190" s="304"/>
      <c r="G190" s="305"/>
      <c r="H190" s="318">
        <f>H188+H189</f>
        <v>2533914.7319999998</v>
      </c>
      <c r="I190" s="318"/>
    </row>
    <row r="191" spans="2:10" ht="15" customHeight="1" x14ac:dyDescent="0.3"/>
    <row r="192" spans="2:10" s="3" customFormat="1" ht="15" customHeight="1" x14ac:dyDescent="0.3">
      <c r="B192" s="16"/>
      <c r="C192" s="16"/>
      <c r="D192" s="16"/>
      <c r="E192" s="16"/>
      <c r="F192" s="77"/>
      <c r="G192" s="17"/>
      <c r="H192" s="240"/>
      <c r="I192" s="279"/>
      <c r="J192" s="16"/>
    </row>
    <row r="193" spans="1:12" s="67" customFormat="1" ht="15" customHeight="1" x14ac:dyDescent="0.3">
      <c r="A193" s="62"/>
      <c r="B193" s="326" t="s">
        <v>57</v>
      </c>
      <c r="C193" s="326"/>
      <c r="D193" s="326"/>
      <c r="E193" s="63"/>
      <c r="F193" s="63"/>
      <c r="G193" s="63"/>
      <c r="H193" s="64"/>
      <c r="I193" s="281"/>
      <c r="J193" s="65"/>
      <c r="K193" s="66"/>
    </row>
    <row r="194" spans="1:12" s="67" customFormat="1" ht="15" customHeight="1" x14ac:dyDescent="0.3">
      <c r="A194" s="62"/>
      <c r="B194" s="316" t="s">
        <v>375</v>
      </c>
      <c r="C194" s="316"/>
      <c r="D194" s="316"/>
      <c r="E194" s="316"/>
      <c r="F194" s="316"/>
      <c r="G194" s="316"/>
      <c r="H194" s="316"/>
      <c r="I194" s="316"/>
      <c r="J194" s="68"/>
      <c r="K194" s="66"/>
    </row>
    <row r="195" spans="1:12" s="67" customFormat="1" ht="33.75" customHeight="1" x14ac:dyDescent="0.3">
      <c r="A195" s="62"/>
      <c r="B195" s="316"/>
      <c r="C195" s="316"/>
      <c r="D195" s="316"/>
      <c r="E195" s="316"/>
      <c r="F195" s="316"/>
      <c r="G195" s="316"/>
      <c r="H195" s="316"/>
      <c r="I195" s="316"/>
      <c r="J195" s="68"/>
      <c r="K195" s="66"/>
    </row>
    <row r="196" spans="1:12" s="67" customFormat="1" ht="15" customHeight="1" x14ac:dyDescent="0.3">
      <c r="A196" s="62"/>
      <c r="B196" s="322" t="s">
        <v>376</v>
      </c>
      <c r="C196" s="322"/>
      <c r="D196" s="322"/>
      <c r="E196" s="322"/>
      <c r="F196" s="322"/>
      <c r="G196" s="322"/>
      <c r="H196" s="322"/>
      <c r="I196" s="322"/>
      <c r="J196" s="68"/>
      <c r="K196" s="66"/>
    </row>
    <row r="197" spans="1:12" s="67" customFormat="1" ht="15" customHeight="1" x14ac:dyDescent="0.3">
      <c r="A197" s="62"/>
      <c r="B197" s="327" t="s">
        <v>377</v>
      </c>
      <c r="C197" s="327"/>
      <c r="D197" s="327"/>
      <c r="E197" s="327"/>
      <c r="F197" s="327"/>
      <c r="G197" s="327"/>
      <c r="H197" s="327"/>
      <c r="I197" s="327"/>
      <c r="J197" s="68"/>
      <c r="K197" s="66"/>
    </row>
    <row r="198" spans="1:12" s="67" customFormat="1" x14ac:dyDescent="0.3">
      <c r="A198" s="62"/>
      <c r="B198" s="327"/>
      <c r="C198" s="327"/>
      <c r="D198" s="327"/>
      <c r="E198" s="327"/>
      <c r="F198" s="327"/>
      <c r="G198" s="327"/>
      <c r="H198" s="327"/>
      <c r="I198" s="327"/>
      <c r="J198" s="68"/>
      <c r="K198" s="66"/>
    </row>
    <row r="199" spans="1:12" s="67" customFormat="1" ht="7.5" customHeight="1" x14ac:dyDescent="0.3">
      <c r="A199" s="62"/>
      <c r="B199" s="327"/>
      <c r="C199" s="327"/>
      <c r="D199" s="327"/>
      <c r="E199" s="327"/>
      <c r="F199" s="327"/>
      <c r="G199" s="327"/>
      <c r="H199" s="327"/>
      <c r="I199" s="327"/>
      <c r="J199" s="68"/>
      <c r="K199" s="66"/>
    </row>
    <row r="200" spans="1:12" s="67" customFormat="1" ht="10.5" customHeight="1" x14ac:dyDescent="0.3">
      <c r="A200" s="62"/>
      <c r="B200" s="327"/>
      <c r="C200" s="327"/>
      <c r="D200" s="327"/>
      <c r="E200" s="327"/>
      <c r="F200" s="327"/>
      <c r="G200" s="327"/>
      <c r="H200" s="327"/>
      <c r="I200" s="327"/>
      <c r="J200" s="68"/>
      <c r="K200" s="66"/>
    </row>
    <row r="201" spans="1:12" s="67" customFormat="1" ht="15" customHeight="1" x14ac:dyDescent="0.3">
      <c r="A201" s="62"/>
      <c r="B201" s="327" t="s">
        <v>378</v>
      </c>
      <c r="C201" s="327"/>
      <c r="D201" s="327"/>
      <c r="E201" s="327"/>
      <c r="F201" s="327"/>
      <c r="G201" s="327"/>
      <c r="H201" s="327"/>
      <c r="I201" s="327"/>
      <c r="J201" s="68"/>
      <c r="K201" s="66"/>
    </row>
    <row r="202" spans="1:12" s="67" customFormat="1" ht="31.5" customHeight="1" x14ac:dyDescent="0.3">
      <c r="A202" s="62"/>
      <c r="B202" s="299" t="s">
        <v>381</v>
      </c>
      <c r="C202" s="299"/>
      <c r="D202" s="299"/>
      <c r="E202" s="299"/>
      <c r="F202" s="299"/>
      <c r="G202" s="299"/>
      <c r="H202" s="299"/>
      <c r="I202" s="299"/>
      <c r="J202" s="69"/>
      <c r="K202" s="70"/>
      <c r="L202" s="71"/>
    </row>
    <row r="203" spans="1:12" s="67" customFormat="1" ht="15.75" customHeight="1" x14ac:dyDescent="0.3">
      <c r="A203" s="62"/>
      <c r="B203" s="299"/>
      <c r="C203" s="299"/>
      <c r="D203" s="299"/>
      <c r="E203" s="299"/>
      <c r="F203" s="299"/>
      <c r="G203" s="299"/>
      <c r="H203" s="299"/>
      <c r="I203" s="299"/>
      <c r="J203" s="68"/>
      <c r="K203" s="66"/>
    </row>
    <row r="204" spans="1:12" s="67" customFormat="1" ht="48.75" customHeight="1" x14ac:dyDescent="0.3">
      <c r="A204" s="62"/>
      <c r="B204" s="322" t="s">
        <v>379</v>
      </c>
      <c r="C204" s="322"/>
      <c r="D204" s="322"/>
      <c r="E204" s="322"/>
      <c r="F204" s="322"/>
      <c r="G204" s="322"/>
      <c r="H204" s="322"/>
      <c r="I204" s="322"/>
      <c r="J204" s="68"/>
      <c r="K204" s="66"/>
    </row>
    <row r="205" spans="1:12" s="67" customFormat="1" ht="51" customHeight="1" x14ac:dyDescent="0.3">
      <c r="A205" s="62"/>
      <c r="B205" s="322" t="s">
        <v>380</v>
      </c>
      <c r="C205" s="322"/>
      <c r="D205" s="322"/>
      <c r="E205" s="322"/>
      <c r="F205" s="322"/>
      <c r="G205" s="322"/>
      <c r="H205" s="322"/>
      <c r="I205" s="322"/>
      <c r="J205" s="68"/>
      <c r="K205" s="66"/>
    </row>
    <row r="206" spans="1:12" s="67" customFormat="1" ht="80.099999999999994" customHeight="1" x14ac:dyDescent="0.3">
      <c r="A206" s="62"/>
      <c r="B206" s="322" t="s">
        <v>432</v>
      </c>
      <c r="C206" s="322"/>
      <c r="D206" s="322"/>
      <c r="E206" s="322"/>
      <c r="F206" s="322"/>
      <c r="G206" s="322"/>
      <c r="H206" s="322"/>
      <c r="I206" s="322"/>
      <c r="J206" s="68"/>
      <c r="K206" s="66"/>
    </row>
    <row r="207" spans="1:12" s="67" customFormat="1" ht="15" customHeight="1" x14ac:dyDescent="0.3">
      <c r="A207" s="62"/>
      <c r="B207" s="322" t="s">
        <v>374</v>
      </c>
      <c r="C207" s="322"/>
      <c r="D207" s="322"/>
      <c r="E207" s="322"/>
      <c r="F207" s="322"/>
      <c r="G207" s="322"/>
      <c r="H207" s="322"/>
      <c r="I207" s="322"/>
      <c r="J207" s="68"/>
      <c r="K207" s="66"/>
    </row>
    <row r="208" spans="1:12" s="67" customFormat="1" ht="60" customHeight="1" x14ac:dyDescent="0.3">
      <c r="A208" s="62"/>
      <c r="B208" s="325" t="s">
        <v>398</v>
      </c>
      <c r="C208" s="325"/>
      <c r="D208" s="325"/>
      <c r="E208" s="325"/>
      <c r="F208" s="325"/>
      <c r="G208" s="325"/>
      <c r="H208" s="325"/>
      <c r="I208" s="325"/>
      <c r="J208" s="68"/>
      <c r="K208" s="66"/>
    </row>
    <row r="209" spans="1:11" s="67" customFormat="1" ht="50.1" customHeight="1" x14ac:dyDescent="0.3">
      <c r="A209" s="62"/>
      <c r="B209" s="325" t="s">
        <v>412</v>
      </c>
      <c r="C209" s="325"/>
      <c r="D209" s="325"/>
      <c r="E209" s="325"/>
      <c r="F209" s="325"/>
      <c r="G209" s="325"/>
      <c r="H209" s="325"/>
      <c r="I209" s="325"/>
      <c r="J209" s="68"/>
      <c r="K209" s="66"/>
    </row>
    <row r="210" spans="1:11" ht="15" customHeight="1" x14ac:dyDescent="0.3"/>
    <row r="211" spans="1:11" ht="15" customHeight="1" x14ac:dyDescent="0.3"/>
    <row r="212" spans="1:11" ht="15" customHeight="1" x14ac:dyDescent="0.2">
      <c r="B212" s="300" t="s">
        <v>172</v>
      </c>
      <c r="C212" s="300"/>
      <c r="D212" s="300"/>
      <c r="E212" s="300"/>
      <c r="F212" s="300"/>
      <c r="G212" s="300"/>
      <c r="H212" s="300"/>
      <c r="I212" s="300"/>
      <c r="J212" s="4"/>
    </row>
    <row r="213" spans="1:11" ht="15" customHeight="1" x14ac:dyDescent="0.2">
      <c r="B213" s="300" t="s">
        <v>251</v>
      </c>
      <c r="C213" s="300"/>
      <c r="D213" s="300"/>
      <c r="E213" s="300"/>
      <c r="F213" s="300"/>
      <c r="G213" s="300"/>
      <c r="H213" s="300"/>
      <c r="I213" s="300"/>
      <c r="J213" s="4"/>
    </row>
    <row r="215" spans="1:11" s="2" customFormat="1" ht="20.100000000000001" customHeight="1" x14ac:dyDescent="0.3">
      <c r="B215" s="324" t="s">
        <v>419</v>
      </c>
      <c r="C215" s="324"/>
      <c r="D215" s="324"/>
      <c r="E215" s="324"/>
      <c r="F215" s="324"/>
      <c r="G215" s="324"/>
      <c r="H215" s="324"/>
      <c r="I215" s="268"/>
    </row>
    <row r="216" spans="1:11" ht="15" customHeight="1" x14ac:dyDescent="0.3"/>
    <row r="217" spans="1:11" ht="15.6" customHeight="1" x14ac:dyDescent="0.3">
      <c r="B217" s="43" t="s">
        <v>24</v>
      </c>
      <c r="C217" s="43"/>
      <c r="D217" s="54"/>
      <c r="E217" s="54"/>
      <c r="F217" s="53"/>
      <c r="G217" s="45"/>
      <c r="H217" s="46"/>
      <c r="I217" s="269"/>
    </row>
    <row r="218" spans="1:11" ht="15.6" customHeight="1" thickBot="1" x14ac:dyDescent="0.35">
      <c r="B218" s="19" t="s">
        <v>1</v>
      </c>
      <c r="C218" s="19"/>
      <c r="D218" s="19" t="s">
        <v>2</v>
      </c>
      <c r="E218" s="19" t="s">
        <v>3</v>
      </c>
      <c r="F218" s="20" t="s">
        <v>4</v>
      </c>
      <c r="G218" s="21" t="s">
        <v>5</v>
      </c>
      <c r="H218" s="22" t="s">
        <v>6</v>
      </c>
      <c r="I218" s="276" t="s">
        <v>7</v>
      </c>
      <c r="J218" s="16"/>
    </row>
    <row r="219" spans="1:11" ht="15.6" customHeight="1" thickTop="1" x14ac:dyDescent="0.3">
      <c r="B219" s="160">
        <v>50701</v>
      </c>
      <c r="C219" s="30" t="s">
        <v>18</v>
      </c>
      <c r="D219" s="30" t="s">
        <v>352</v>
      </c>
      <c r="E219" s="72"/>
      <c r="F219" s="184" t="s">
        <v>14</v>
      </c>
      <c r="G219" s="163">
        <v>5</v>
      </c>
      <c r="H219" s="24">
        <v>65</v>
      </c>
      <c r="I219" s="277">
        <f t="shared" ref="I219:I237" si="7">G219*H219</f>
        <v>325</v>
      </c>
      <c r="J219" s="16"/>
    </row>
    <row r="220" spans="1:11" ht="15.6" customHeight="1" x14ac:dyDescent="0.3">
      <c r="B220" s="122">
        <v>50701</v>
      </c>
      <c r="C220" s="26" t="s">
        <v>19</v>
      </c>
      <c r="D220" s="147" t="s">
        <v>41</v>
      </c>
      <c r="E220" s="27"/>
      <c r="F220" s="125" t="s">
        <v>14</v>
      </c>
      <c r="G220" s="123">
        <v>120</v>
      </c>
      <c r="H220" s="28">
        <v>70</v>
      </c>
      <c r="I220" s="277">
        <f t="shared" si="7"/>
        <v>8400</v>
      </c>
      <c r="J220" s="16"/>
    </row>
    <row r="221" spans="1:11" ht="15.6" customHeight="1" x14ac:dyDescent="0.3">
      <c r="B221" s="122">
        <v>50701</v>
      </c>
      <c r="C221" s="26" t="s">
        <v>20</v>
      </c>
      <c r="D221" s="147" t="s">
        <v>42</v>
      </c>
      <c r="E221" s="27"/>
      <c r="F221" s="125" t="s">
        <v>14</v>
      </c>
      <c r="G221" s="123">
        <v>307</v>
      </c>
      <c r="H221" s="28">
        <v>85</v>
      </c>
      <c r="I221" s="277">
        <f t="shared" si="7"/>
        <v>26095</v>
      </c>
      <c r="J221" s="16"/>
    </row>
    <row r="222" spans="1:11" ht="15.6" customHeight="1" x14ac:dyDescent="0.3">
      <c r="B222" s="122">
        <v>50701</v>
      </c>
      <c r="C222" s="26" t="s">
        <v>22</v>
      </c>
      <c r="D222" s="147" t="s">
        <v>43</v>
      </c>
      <c r="E222" s="27"/>
      <c r="F222" s="125" t="s">
        <v>14</v>
      </c>
      <c r="G222" s="123">
        <v>3</v>
      </c>
      <c r="H222" s="28">
        <v>90</v>
      </c>
      <c r="I222" s="277">
        <f t="shared" si="7"/>
        <v>270</v>
      </c>
      <c r="J222" s="16"/>
    </row>
    <row r="223" spans="1:11" ht="15.6" customHeight="1" x14ac:dyDescent="0.3">
      <c r="B223" s="122">
        <v>50701</v>
      </c>
      <c r="C223" s="26" t="s">
        <v>34</v>
      </c>
      <c r="D223" s="147" t="s">
        <v>244</v>
      </c>
      <c r="E223" s="27"/>
      <c r="F223" s="125" t="s">
        <v>14</v>
      </c>
      <c r="G223" s="123">
        <v>248</v>
      </c>
      <c r="H223" s="28">
        <v>95</v>
      </c>
      <c r="I223" s="277">
        <f t="shared" si="7"/>
        <v>23560</v>
      </c>
      <c r="J223" s="16"/>
    </row>
    <row r="224" spans="1:11" ht="15.6" customHeight="1" x14ac:dyDescent="0.3">
      <c r="B224" s="122">
        <v>50701</v>
      </c>
      <c r="C224" s="26" t="s">
        <v>35</v>
      </c>
      <c r="D224" s="147" t="s">
        <v>353</v>
      </c>
      <c r="E224" s="27"/>
      <c r="F224" s="125" t="s">
        <v>14</v>
      </c>
      <c r="G224" s="123">
        <v>17</v>
      </c>
      <c r="H224" s="28">
        <v>170</v>
      </c>
      <c r="I224" s="277">
        <f t="shared" si="7"/>
        <v>2890</v>
      </c>
      <c r="J224" s="16"/>
    </row>
    <row r="225" spans="2:11" ht="35.1" customHeight="1" x14ac:dyDescent="0.3">
      <c r="B225" s="125">
        <v>50701</v>
      </c>
      <c r="C225" s="26" t="s">
        <v>36</v>
      </c>
      <c r="D225" s="165" t="s">
        <v>245</v>
      </c>
      <c r="E225" s="27"/>
      <c r="F225" s="125" t="s">
        <v>14</v>
      </c>
      <c r="G225" s="146">
        <v>697</v>
      </c>
      <c r="H225" s="28">
        <v>250</v>
      </c>
      <c r="I225" s="277">
        <f t="shared" si="7"/>
        <v>174250</v>
      </c>
      <c r="J225" s="16"/>
    </row>
    <row r="226" spans="2:11" ht="15.6" customHeight="1" x14ac:dyDescent="0.3">
      <c r="B226" s="122" t="s">
        <v>62</v>
      </c>
      <c r="C226" s="26"/>
      <c r="D226" s="147" t="s">
        <v>86</v>
      </c>
      <c r="E226" s="27"/>
      <c r="F226" s="125" t="s">
        <v>14</v>
      </c>
      <c r="G226" s="123">
        <v>1397</v>
      </c>
      <c r="H226" s="28">
        <v>1</v>
      </c>
      <c r="I226" s="277">
        <f t="shared" si="7"/>
        <v>1397</v>
      </c>
      <c r="J226" s="16"/>
    </row>
    <row r="227" spans="2:11" ht="35.1" customHeight="1" x14ac:dyDescent="0.3">
      <c r="B227" s="125">
        <v>50701</v>
      </c>
      <c r="C227" s="26" t="s">
        <v>48</v>
      </c>
      <c r="D227" s="165" t="s">
        <v>38</v>
      </c>
      <c r="E227" s="27"/>
      <c r="F227" s="125" t="s">
        <v>25</v>
      </c>
      <c r="G227" s="146">
        <v>129</v>
      </c>
      <c r="H227" s="28">
        <v>20</v>
      </c>
      <c r="I227" s="277">
        <f t="shared" si="7"/>
        <v>2580</v>
      </c>
      <c r="J227" s="16"/>
    </row>
    <row r="228" spans="2:11" ht="15.6" customHeight="1" x14ac:dyDescent="0.3">
      <c r="B228" s="122" t="s">
        <v>62</v>
      </c>
      <c r="C228" s="26"/>
      <c r="D228" s="147" t="s">
        <v>200</v>
      </c>
      <c r="E228" s="27"/>
      <c r="F228" s="125" t="s">
        <v>25</v>
      </c>
      <c r="G228" s="123">
        <v>129</v>
      </c>
      <c r="H228" s="28">
        <v>1</v>
      </c>
      <c r="I228" s="277">
        <f t="shared" si="7"/>
        <v>129</v>
      </c>
      <c r="J228" s="16"/>
    </row>
    <row r="229" spans="2:11" ht="35.1" customHeight="1" x14ac:dyDescent="0.3">
      <c r="B229" s="125">
        <v>50702</v>
      </c>
      <c r="C229" s="26" t="s">
        <v>18</v>
      </c>
      <c r="D229" s="153" t="s">
        <v>354</v>
      </c>
      <c r="E229" s="27"/>
      <c r="F229" s="125" t="s">
        <v>13</v>
      </c>
      <c r="G229" s="146">
        <v>1</v>
      </c>
      <c r="H229" s="28">
        <v>550</v>
      </c>
      <c r="I229" s="277">
        <f t="shared" si="7"/>
        <v>550</v>
      </c>
      <c r="J229" s="16"/>
    </row>
    <row r="230" spans="2:11" ht="35.1" customHeight="1" x14ac:dyDescent="0.3">
      <c r="B230" s="125">
        <v>50702</v>
      </c>
      <c r="C230" s="26" t="s">
        <v>19</v>
      </c>
      <c r="D230" s="153" t="s">
        <v>355</v>
      </c>
      <c r="E230" s="27"/>
      <c r="F230" s="125" t="s">
        <v>13</v>
      </c>
      <c r="G230" s="146">
        <v>3</v>
      </c>
      <c r="H230" s="28">
        <v>550</v>
      </c>
      <c r="I230" s="277">
        <f t="shared" si="7"/>
        <v>1650</v>
      </c>
      <c r="J230" s="16"/>
    </row>
    <row r="231" spans="2:11" ht="35.1" customHeight="1" x14ac:dyDescent="0.3">
      <c r="B231" s="125">
        <v>50702</v>
      </c>
      <c r="C231" s="26" t="s">
        <v>20</v>
      </c>
      <c r="D231" s="153" t="s">
        <v>166</v>
      </c>
      <c r="E231" s="27"/>
      <c r="F231" s="125" t="s">
        <v>13</v>
      </c>
      <c r="G231" s="146">
        <v>8</v>
      </c>
      <c r="H231" s="28">
        <v>550</v>
      </c>
      <c r="I231" s="277">
        <f t="shared" si="7"/>
        <v>4400</v>
      </c>
      <c r="J231" s="16"/>
    </row>
    <row r="232" spans="2:11" ht="35.1" customHeight="1" x14ac:dyDescent="0.3">
      <c r="B232" s="125">
        <v>50702</v>
      </c>
      <c r="C232" s="26" t="s">
        <v>22</v>
      </c>
      <c r="D232" s="153" t="s">
        <v>167</v>
      </c>
      <c r="E232" s="27"/>
      <c r="F232" s="125" t="s">
        <v>13</v>
      </c>
      <c r="G232" s="146">
        <v>1</v>
      </c>
      <c r="H232" s="28">
        <v>550</v>
      </c>
      <c r="I232" s="277">
        <f t="shared" si="7"/>
        <v>550</v>
      </c>
      <c r="J232" s="16"/>
    </row>
    <row r="233" spans="2:11" ht="35.1" customHeight="1" x14ac:dyDescent="0.3">
      <c r="B233" s="125">
        <v>50702</v>
      </c>
      <c r="C233" s="26" t="s">
        <v>34</v>
      </c>
      <c r="D233" s="153" t="s">
        <v>356</v>
      </c>
      <c r="E233" s="27"/>
      <c r="F233" s="125" t="s">
        <v>13</v>
      </c>
      <c r="G233" s="146">
        <v>2</v>
      </c>
      <c r="H233" s="28">
        <v>550</v>
      </c>
      <c r="I233" s="277">
        <f t="shared" si="7"/>
        <v>1100</v>
      </c>
      <c r="J233" s="16"/>
    </row>
    <row r="234" spans="2:11" ht="35.1" customHeight="1" x14ac:dyDescent="0.3">
      <c r="B234" s="125">
        <v>50702</v>
      </c>
      <c r="C234" s="26" t="s">
        <v>35</v>
      </c>
      <c r="D234" s="153" t="s">
        <v>359</v>
      </c>
      <c r="E234" s="27"/>
      <c r="F234" s="125" t="s">
        <v>13</v>
      </c>
      <c r="G234" s="146">
        <v>9</v>
      </c>
      <c r="H234" s="28">
        <v>900</v>
      </c>
      <c r="I234" s="277">
        <f t="shared" si="7"/>
        <v>8100</v>
      </c>
      <c r="J234" s="16"/>
    </row>
    <row r="235" spans="2:11" ht="75" customHeight="1" x14ac:dyDescent="0.3">
      <c r="B235" s="125">
        <v>50702</v>
      </c>
      <c r="C235" s="26" t="s">
        <v>36</v>
      </c>
      <c r="D235" s="147" t="s">
        <v>249</v>
      </c>
      <c r="E235" s="27"/>
      <c r="F235" s="125" t="s">
        <v>97</v>
      </c>
      <c r="G235" s="146">
        <v>31</v>
      </c>
      <c r="H235" s="28">
        <v>550</v>
      </c>
      <c r="I235" s="277">
        <f t="shared" si="7"/>
        <v>17050</v>
      </c>
      <c r="J235" s="16"/>
    </row>
    <row r="236" spans="2:11" ht="50.1" customHeight="1" x14ac:dyDescent="0.3">
      <c r="B236" s="125">
        <v>50702</v>
      </c>
      <c r="C236" s="26" t="s">
        <v>48</v>
      </c>
      <c r="D236" s="153" t="s">
        <v>168</v>
      </c>
      <c r="E236" s="27"/>
      <c r="F236" s="125" t="s">
        <v>13</v>
      </c>
      <c r="G236" s="146">
        <v>16</v>
      </c>
      <c r="H236" s="28">
        <v>550</v>
      </c>
      <c r="I236" s="277">
        <f t="shared" si="7"/>
        <v>8800</v>
      </c>
      <c r="J236" s="16"/>
    </row>
    <row r="237" spans="2:11" ht="15" customHeight="1" thickBot="1" x14ac:dyDescent="0.35">
      <c r="B237" s="159">
        <v>50702</v>
      </c>
      <c r="C237" s="149" t="s">
        <v>47</v>
      </c>
      <c r="D237" s="150" t="s">
        <v>201</v>
      </c>
      <c r="E237" s="137"/>
      <c r="F237" s="159" t="s">
        <v>13</v>
      </c>
      <c r="G237" s="187">
        <v>20</v>
      </c>
      <c r="H237" s="152">
        <v>85</v>
      </c>
      <c r="I237" s="277">
        <f t="shared" si="7"/>
        <v>1700</v>
      </c>
      <c r="J237" s="16"/>
    </row>
    <row r="238" spans="2:11" ht="15.6" customHeight="1" thickTop="1" x14ac:dyDescent="0.3">
      <c r="B238" s="30"/>
      <c r="C238" s="30"/>
      <c r="D238" s="30"/>
      <c r="E238" s="30"/>
      <c r="F238" s="48"/>
      <c r="G238" s="49"/>
      <c r="H238" s="50" t="s">
        <v>11</v>
      </c>
      <c r="I238" s="274">
        <f>SUM(I219:I237)</f>
        <v>283796</v>
      </c>
      <c r="J238" s="16"/>
      <c r="K238" s="3"/>
    </row>
    <row r="239" spans="2:11" ht="15.6" customHeight="1" x14ac:dyDescent="0.3">
      <c r="B239" s="43" t="s">
        <v>88</v>
      </c>
      <c r="C239" s="43"/>
      <c r="D239" s="43"/>
      <c r="E239" s="37"/>
      <c r="F239" s="38"/>
      <c r="G239" s="39"/>
      <c r="H239" s="40"/>
      <c r="I239" s="278"/>
    </row>
    <row r="240" spans="2:11" ht="15.6" customHeight="1" thickBot="1" x14ac:dyDescent="0.35">
      <c r="B240" s="19" t="s">
        <v>1</v>
      </c>
      <c r="C240" s="19"/>
      <c r="D240" s="19" t="s">
        <v>2</v>
      </c>
      <c r="E240" s="83" t="s">
        <v>3</v>
      </c>
      <c r="F240" s="20" t="s">
        <v>4</v>
      </c>
      <c r="G240" s="21" t="s">
        <v>5</v>
      </c>
      <c r="H240" s="22" t="s">
        <v>6</v>
      </c>
      <c r="I240" s="276" t="s">
        <v>7</v>
      </c>
      <c r="J240" s="16"/>
      <c r="K240" s="3"/>
    </row>
    <row r="241" spans="2:11" ht="15.6" customHeight="1" thickTop="1" thickBot="1" x14ac:dyDescent="0.35">
      <c r="B241" s="178">
        <v>60503</v>
      </c>
      <c r="C241" s="231"/>
      <c r="D241" s="180" t="s">
        <v>89</v>
      </c>
      <c r="E241" s="231"/>
      <c r="F241" s="178" t="s">
        <v>29</v>
      </c>
      <c r="G241" s="182">
        <v>1</v>
      </c>
      <c r="H241" s="232">
        <v>1000</v>
      </c>
      <c r="I241" s="277">
        <f t="shared" ref="I241" si="8">G241*H241</f>
        <v>1000</v>
      </c>
      <c r="J241" s="16"/>
      <c r="K241" s="3"/>
    </row>
    <row r="242" spans="2:11" ht="15.6" customHeight="1" thickTop="1" x14ac:dyDescent="0.3">
      <c r="B242" s="15"/>
      <c r="C242" s="15"/>
      <c r="D242" s="15"/>
      <c r="E242" s="15"/>
      <c r="F242" s="48"/>
      <c r="G242" s="49"/>
      <c r="H242" s="50" t="s">
        <v>11</v>
      </c>
      <c r="I242" s="274">
        <f>SUM(I241)</f>
        <v>1000</v>
      </c>
    </row>
    <row r="243" spans="2:11" ht="15.6" customHeight="1" x14ac:dyDescent="0.3">
      <c r="B243" s="43" t="s">
        <v>30</v>
      </c>
      <c r="C243" s="43"/>
      <c r="D243" s="43"/>
      <c r="E243" s="43"/>
      <c r="F243" s="44"/>
      <c r="G243" s="45"/>
      <c r="H243" s="46"/>
      <c r="I243" s="269"/>
      <c r="J243" s="16"/>
    </row>
    <row r="244" spans="2:11" ht="15.6" customHeight="1" thickBot="1" x14ac:dyDescent="0.35">
      <c r="B244" s="19" t="s">
        <v>1</v>
      </c>
      <c r="C244" s="19"/>
      <c r="D244" s="19" t="s">
        <v>2</v>
      </c>
      <c r="E244" s="83" t="s">
        <v>3</v>
      </c>
      <c r="F244" s="20" t="s">
        <v>4</v>
      </c>
      <c r="G244" s="21" t="s">
        <v>5</v>
      </c>
      <c r="H244" s="22" t="s">
        <v>6</v>
      </c>
      <c r="I244" s="276" t="s">
        <v>7</v>
      </c>
      <c r="J244" s="16"/>
    </row>
    <row r="245" spans="2:11" ht="15" customHeight="1" thickTop="1" x14ac:dyDescent="0.3">
      <c r="B245" s="72">
        <v>80214</v>
      </c>
      <c r="C245" s="30"/>
      <c r="D245" s="30" t="s">
        <v>93</v>
      </c>
      <c r="E245" s="72" t="s">
        <v>202</v>
      </c>
      <c r="F245" s="122" t="s">
        <v>29</v>
      </c>
      <c r="G245" s="128">
        <v>1</v>
      </c>
      <c r="H245" s="24">
        <v>2000</v>
      </c>
      <c r="I245" s="277">
        <f t="shared" ref="I245:I249" si="9">G245*H245</f>
        <v>2000</v>
      </c>
    </row>
    <row r="246" spans="2:11" ht="15" customHeight="1" x14ac:dyDescent="0.3">
      <c r="B246" s="27">
        <v>81006</v>
      </c>
      <c r="C246" s="26"/>
      <c r="D246" s="26" t="s">
        <v>45</v>
      </c>
      <c r="E246" s="27" t="s">
        <v>202</v>
      </c>
      <c r="F246" s="122" t="s">
        <v>29</v>
      </c>
      <c r="G246" s="130">
        <v>1</v>
      </c>
      <c r="H246" s="24">
        <v>3000</v>
      </c>
      <c r="I246" s="277">
        <f t="shared" si="9"/>
        <v>3000</v>
      </c>
    </row>
    <row r="247" spans="2:11" ht="15" customHeight="1" x14ac:dyDescent="0.3">
      <c r="B247" s="27">
        <v>81007</v>
      </c>
      <c r="C247" s="26"/>
      <c r="D247" s="26" t="s">
        <v>46</v>
      </c>
      <c r="E247" s="27" t="s">
        <v>202</v>
      </c>
      <c r="F247" s="122" t="s">
        <v>29</v>
      </c>
      <c r="G247" s="130">
        <v>1</v>
      </c>
      <c r="H247" s="28">
        <v>2000</v>
      </c>
      <c r="I247" s="277">
        <f t="shared" si="9"/>
        <v>2000</v>
      </c>
    </row>
    <row r="248" spans="2:11" ht="15" customHeight="1" x14ac:dyDescent="0.3">
      <c r="B248" s="122" t="s">
        <v>62</v>
      </c>
      <c r="C248" s="26"/>
      <c r="D248" s="238" t="s">
        <v>44</v>
      </c>
      <c r="E248" s="27" t="s">
        <v>202</v>
      </c>
      <c r="F248" s="122" t="s">
        <v>29</v>
      </c>
      <c r="G248" s="123">
        <v>1</v>
      </c>
      <c r="H248" s="28">
        <v>1500</v>
      </c>
      <c r="I248" s="277">
        <f t="shared" si="9"/>
        <v>1500</v>
      </c>
    </row>
    <row r="249" spans="2:11" ht="35.1" customHeight="1" thickBot="1" x14ac:dyDescent="0.35">
      <c r="B249" s="148" t="s">
        <v>62</v>
      </c>
      <c r="C249" s="149"/>
      <c r="D249" s="239" t="s">
        <v>442</v>
      </c>
      <c r="E249" s="137" t="s">
        <v>202</v>
      </c>
      <c r="F249" s="148" t="s">
        <v>29</v>
      </c>
      <c r="G249" s="140">
        <v>1</v>
      </c>
      <c r="H249" s="152">
        <v>1500</v>
      </c>
      <c r="I249" s="277">
        <f t="shared" si="9"/>
        <v>1500</v>
      </c>
    </row>
    <row r="250" spans="2:11" ht="15.6" customHeight="1" thickTop="1" x14ac:dyDescent="0.3">
      <c r="B250" s="30"/>
      <c r="C250" s="30"/>
      <c r="D250" s="30"/>
      <c r="E250" s="30"/>
      <c r="F250" s="48"/>
      <c r="G250" s="49"/>
      <c r="H250" s="50" t="s">
        <v>11</v>
      </c>
      <c r="I250" s="274">
        <f>SUM(I245:I249)</f>
        <v>10000</v>
      </c>
      <c r="J250" s="16"/>
      <c r="K250" s="3"/>
    </row>
    <row r="251" spans="2:11" ht="15" customHeight="1" x14ac:dyDescent="0.3"/>
    <row r="252" spans="2:11" ht="15" customHeight="1" x14ac:dyDescent="0.3"/>
    <row r="253" spans="2:11" ht="15" customHeight="1" x14ac:dyDescent="0.3">
      <c r="C253" s="304" t="s">
        <v>33</v>
      </c>
      <c r="D253" s="304"/>
      <c r="E253" s="304"/>
      <c r="F253" s="304"/>
      <c r="G253" s="305"/>
      <c r="H253" s="320">
        <f>SUM(I238+I242+I250)</f>
        <v>294796</v>
      </c>
      <c r="I253" s="321"/>
    </row>
    <row r="254" spans="2:11" ht="15" customHeight="1" x14ac:dyDescent="0.3">
      <c r="C254" s="304" t="s">
        <v>51</v>
      </c>
      <c r="D254" s="304"/>
      <c r="E254" s="304"/>
      <c r="F254" s="304"/>
      <c r="G254" s="305"/>
      <c r="H254" s="320">
        <f>H253*0.2</f>
        <v>58959.200000000004</v>
      </c>
      <c r="I254" s="321"/>
    </row>
    <row r="255" spans="2:11" x14ac:dyDescent="0.3">
      <c r="C255" s="304" t="s">
        <v>52</v>
      </c>
      <c r="D255" s="304"/>
      <c r="E255" s="304"/>
      <c r="F255" s="304"/>
      <c r="G255" s="305"/>
      <c r="H255" s="318">
        <f>H253+H254</f>
        <v>353755.2</v>
      </c>
      <c r="I255" s="318"/>
    </row>
    <row r="256" spans="2:11" ht="15" customHeight="1" x14ac:dyDescent="0.3"/>
    <row r="257" spans="1:11" ht="15" customHeight="1" x14ac:dyDescent="0.3"/>
    <row r="258" spans="1:11" ht="15" customHeight="1" x14ac:dyDescent="0.3">
      <c r="C258" s="89"/>
      <c r="D258" s="89"/>
      <c r="E258" s="89"/>
      <c r="F258" s="89"/>
      <c r="G258" s="89"/>
      <c r="H258" s="97"/>
      <c r="I258" s="282"/>
    </row>
    <row r="259" spans="1:11" s="67" customFormat="1" ht="15" customHeight="1" x14ac:dyDescent="0.3">
      <c r="A259" s="62"/>
      <c r="B259" s="326" t="s">
        <v>58</v>
      </c>
      <c r="C259" s="326"/>
      <c r="D259" s="326"/>
      <c r="E259" s="63"/>
      <c r="F259" s="63"/>
      <c r="G259" s="63"/>
      <c r="H259" s="64"/>
      <c r="I259" s="281"/>
      <c r="J259" s="65"/>
      <c r="K259" s="66"/>
    </row>
    <row r="260" spans="1:11" s="67" customFormat="1" ht="30" customHeight="1" x14ac:dyDescent="0.3">
      <c r="A260" s="62"/>
      <c r="B260" s="316" t="s">
        <v>59</v>
      </c>
      <c r="C260" s="316"/>
      <c r="D260" s="316"/>
      <c r="E260" s="316"/>
      <c r="F260" s="316"/>
      <c r="G260" s="316"/>
      <c r="H260" s="316"/>
      <c r="I260" s="316"/>
      <c r="J260" s="68"/>
      <c r="K260" s="66"/>
    </row>
    <row r="261" spans="1:11" s="67" customFormat="1" ht="15" customHeight="1" x14ac:dyDescent="0.3">
      <c r="A261" s="62"/>
      <c r="B261" s="316" t="s">
        <v>60</v>
      </c>
      <c r="C261" s="316"/>
      <c r="D261" s="316"/>
      <c r="E261" s="316"/>
      <c r="F261" s="316"/>
      <c r="G261" s="316"/>
      <c r="H261" s="316"/>
      <c r="I261" s="316"/>
      <c r="J261" s="68"/>
      <c r="K261" s="66"/>
    </row>
    <row r="262" spans="1:11" s="67" customFormat="1" ht="66.75" customHeight="1" x14ac:dyDescent="0.3">
      <c r="A262" s="62"/>
      <c r="B262" s="322" t="s">
        <v>61</v>
      </c>
      <c r="C262" s="322"/>
      <c r="D262" s="322"/>
      <c r="E262" s="322"/>
      <c r="F262" s="322"/>
      <c r="G262" s="322"/>
      <c r="H262" s="322"/>
      <c r="I262" s="322"/>
      <c r="J262" s="68"/>
      <c r="K262" s="66"/>
    </row>
    <row r="263" spans="1:11" s="2" customFormat="1" ht="15" customHeight="1" x14ac:dyDescent="0.3">
      <c r="B263" s="91"/>
      <c r="C263" s="91"/>
      <c r="D263" s="91"/>
      <c r="E263" s="91"/>
      <c r="F263" s="91"/>
      <c r="G263" s="91"/>
      <c r="H263" s="91"/>
      <c r="I263" s="268"/>
    </row>
    <row r="264" spans="1:11" ht="15" customHeight="1" x14ac:dyDescent="0.3"/>
  </sheetData>
  <mergeCells count="41">
    <mergeCell ref="H188:I188"/>
    <mergeCell ref="B259:D259"/>
    <mergeCell ref="B260:I260"/>
    <mergeCell ref="B261:I261"/>
    <mergeCell ref="B262:I262"/>
    <mergeCell ref="B208:I208"/>
    <mergeCell ref="C255:G255"/>
    <mergeCell ref="B209:I209"/>
    <mergeCell ref="B193:D193"/>
    <mergeCell ref="C254:G254"/>
    <mergeCell ref="H254:I254"/>
    <mergeCell ref="B196:I196"/>
    <mergeCell ref="B197:I200"/>
    <mergeCell ref="B201:I201"/>
    <mergeCell ref="B202:I203"/>
    <mergeCell ref="B204:I204"/>
    <mergeCell ref="B205:I205"/>
    <mergeCell ref="B212:I212"/>
    <mergeCell ref="B213:I213"/>
    <mergeCell ref="B215:H215"/>
    <mergeCell ref="H253:I253"/>
    <mergeCell ref="B206:I206"/>
    <mergeCell ref="B207:I207"/>
    <mergeCell ref="B8:I8"/>
    <mergeCell ref="H255:I255"/>
    <mergeCell ref="B1:I1"/>
    <mergeCell ref="B2:I2"/>
    <mergeCell ref="B4:I4"/>
    <mergeCell ref="B6:H6"/>
    <mergeCell ref="B7:H7"/>
    <mergeCell ref="D125:E125"/>
    <mergeCell ref="D131:E131"/>
    <mergeCell ref="B134:B138"/>
    <mergeCell ref="B142:B151"/>
    <mergeCell ref="B194:I195"/>
    <mergeCell ref="C188:G188"/>
    <mergeCell ref="C189:G189"/>
    <mergeCell ref="H189:I189"/>
    <mergeCell ref="C190:G190"/>
    <mergeCell ref="H190:I190"/>
    <mergeCell ref="C253:G253"/>
  </mergeCells>
  <pageMargins left="0.7" right="0.7" top="0.75" bottom="0.75" header="0.3" footer="0.3"/>
  <pageSetup paperSize="9" scale="81" fitToHeight="0" orientation="portrait" r:id="rId1"/>
  <headerFooter>
    <oddHeader>&amp;LTeetööde tehniline kirjeldus
Versioon 18.02.2019&amp;RMaanteeameti peadirektori 
18.02.2019 käskkiri nr 1-2/19/096</oddHeader>
    <oddFooter>&amp;L&amp;D&amp;R&amp;P/&amp;N</oddFooter>
  </headerFooter>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BB411-8387-4A49-A137-D31D1B53096A}">
  <sheetPr>
    <tabColor theme="9" tint="0.59999389629810485"/>
    <pageSetUpPr fitToPage="1"/>
  </sheetPr>
  <dimension ref="A1:L204"/>
  <sheetViews>
    <sheetView topLeftCell="A131" zoomScaleNormal="100" zoomScalePageLayoutView="55" workbookViewId="0">
      <selection activeCell="K153" sqref="K153"/>
    </sheetView>
  </sheetViews>
  <sheetFormatPr defaultColWidth="9.140625" defaultRowHeight="15" x14ac:dyDescent="0.3"/>
  <cols>
    <col min="1" max="1" width="2.28515625" style="1" customWidth="1"/>
    <col min="2" max="2" width="8.42578125" style="5" customWidth="1"/>
    <col min="3" max="3" width="2" style="5" customWidth="1"/>
    <col min="4" max="4" width="47.42578125" style="5" customWidth="1"/>
    <col min="5" max="5" width="13.85546875" style="5" customWidth="1"/>
    <col min="6" max="6" width="13.5703125" style="6" customWidth="1"/>
    <col min="7" max="7" width="8.140625" style="7" customWidth="1"/>
    <col min="8" max="8" width="14" style="8" customWidth="1"/>
    <col min="9" max="9" width="10.140625" style="9" customWidth="1"/>
    <col min="10" max="10" width="9.140625" style="5"/>
    <col min="11" max="16384" width="9.140625" style="1"/>
  </cols>
  <sheetData>
    <row r="1" spans="2:10" ht="20.100000000000001" customHeight="1" x14ac:dyDescent="0.2">
      <c r="B1" s="301" t="s">
        <v>158</v>
      </c>
      <c r="C1" s="301"/>
      <c r="D1" s="301"/>
      <c r="E1" s="301"/>
      <c r="F1" s="301"/>
      <c r="G1" s="301"/>
      <c r="H1" s="301"/>
      <c r="I1" s="301"/>
      <c r="J1" s="4"/>
    </row>
    <row r="2" spans="2:10" ht="20.100000000000001" customHeight="1" x14ac:dyDescent="0.2">
      <c r="B2" s="301" t="s">
        <v>345</v>
      </c>
      <c r="C2" s="301"/>
      <c r="D2" s="301"/>
      <c r="E2" s="301"/>
      <c r="F2" s="301"/>
      <c r="G2" s="301"/>
      <c r="H2" s="301"/>
      <c r="I2" s="301"/>
      <c r="J2" s="4"/>
    </row>
    <row r="3" spans="2:10" ht="20.100000000000001" customHeight="1" x14ac:dyDescent="0.2">
      <c r="B3" s="200"/>
      <c r="C3" s="200"/>
      <c r="D3" s="200"/>
      <c r="E3" s="200"/>
      <c r="F3" s="200"/>
      <c r="G3" s="200"/>
      <c r="H3" s="200"/>
      <c r="I3" s="200"/>
      <c r="J3" s="4"/>
    </row>
    <row r="4" spans="2:10" s="176" customFormat="1" ht="35.1" customHeight="1" x14ac:dyDescent="0.25">
      <c r="B4" s="302" t="s">
        <v>411</v>
      </c>
      <c r="C4" s="302"/>
      <c r="D4" s="302"/>
      <c r="E4" s="302"/>
      <c r="F4" s="302"/>
      <c r="G4" s="302"/>
      <c r="H4" s="302"/>
      <c r="I4" s="302"/>
      <c r="J4" s="175"/>
    </row>
    <row r="5" spans="2:10" s="176" customFormat="1" ht="20.100000000000001" customHeight="1" x14ac:dyDescent="0.25">
      <c r="B5" s="203"/>
      <c r="C5" s="203"/>
      <c r="D5" s="203"/>
      <c r="E5" s="203"/>
      <c r="F5" s="203"/>
      <c r="G5" s="203"/>
      <c r="H5" s="203"/>
      <c r="I5" s="203"/>
      <c r="J5" s="175"/>
    </row>
    <row r="6" spans="2:10" ht="20.100000000000001" customHeight="1" x14ac:dyDescent="0.2">
      <c r="B6" s="298" t="s">
        <v>160</v>
      </c>
      <c r="C6" s="298"/>
      <c r="D6" s="298"/>
      <c r="E6" s="298"/>
      <c r="F6" s="298"/>
      <c r="G6" s="298"/>
      <c r="H6" s="298"/>
      <c r="I6" s="90"/>
      <c r="J6" s="4"/>
    </row>
    <row r="7" spans="2:10" s="2" customFormat="1" ht="20.100000000000001" customHeight="1" x14ac:dyDescent="0.3">
      <c r="B7" s="319" t="s">
        <v>347</v>
      </c>
      <c r="C7" s="319"/>
      <c r="D7" s="319"/>
      <c r="E7" s="319"/>
      <c r="F7" s="319"/>
      <c r="G7" s="319"/>
      <c r="H7" s="319"/>
      <c r="I7" s="55"/>
      <c r="J7" s="101"/>
    </row>
    <row r="8" spans="2:10" ht="15" customHeight="1" x14ac:dyDescent="0.2">
      <c r="B8" s="323"/>
      <c r="C8" s="323"/>
      <c r="D8" s="323"/>
      <c r="E8" s="323"/>
      <c r="F8" s="323"/>
      <c r="G8" s="323"/>
      <c r="H8" s="323"/>
      <c r="I8" s="323"/>
      <c r="J8" s="4"/>
    </row>
    <row r="9" spans="2:10" s="42" customFormat="1" ht="15.6" customHeight="1" x14ac:dyDescent="0.3">
      <c r="B9" s="43" t="s">
        <v>0</v>
      </c>
      <c r="C9" s="43"/>
      <c r="D9" s="43"/>
      <c r="E9" s="43"/>
      <c r="F9" s="44"/>
      <c r="G9" s="45"/>
      <c r="H9" s="46"/>
      <c r="I9" s="47"/>
      <c r="J9" s="36"/>
    </row>
    <row r="10" spans="2:10" ht="15.6" customHeight="1" thickBot="1" x14ac:dyDescent="0.35">
      <c r="B10" s="10" t="s">
        <v>1</v>
      </c>
      <c r="C10" s="10"/>
      <c r="D10" s="10" t="s">
        <v>2</v>
      </c>
      <c r="E10" s="82" t="s">
        <v>3</v>
      </c>
      <c r="F10" s="11" t="s">
        <v>4</v>
      </c>
      <c r="G10" s="12" t="s">
        <v>5</v>
      </c>
      <c r="H10" s="13" t="s">
        <v>6</v>
      </c>
      <c r="I10" s="14" t="s">
        <v>7</v>
      </c>
    </row>
    <row r="11" spans="2:10" ht="15" customHeight="1" thickTop="1" x14ac:dyDescent="0.3">
      <c r="B11" s="72">
        <v>10201</v>
      </c>
      <c r="C11" s="30"/>
      <c r="D11" s="30" t="s">
        <v>8</v>
      </c>
      <c r="E11" s="127"/>
      <c r="F11" s="72" t="s">
        <v>9</v>
      </c>
      <c r="G11" s="128">
        <v>1</v>
      </c>
      <c r="H11" s="34"/>
      <c r="I11" s="35"/>
    </row>
    <row r="12" spans="2:10" ht="15" customHeight="1" x14ac:dyDescent="0.3">
      <c r="B12" s="27">
        <v>10202</v>
      </c>
      <c r="C12" s="26"/>
      <c r="D12" s="26" t="s">
        <v>63</v>
      </c>
      <c r="E12" s="129"/>
      <c r="F12" s="27" t="s">
        <v>9</v>
      </c>
      <c r="G12" s="130">
        <v>1</v>
      </c>
      <c r="H12" s="34"/>
      <c r="I12" s="35"/>
    </row>
    <row r="13" spans="2:10" ht="15" customHeight="1" x14ac:dyDescent="0.3">
      <c r="B13" s="27">
        <v>10204</v>
      </c>
      <c r="C13" s="26"/>
      <c r="D13" s="26" t="s">
        <v>10</v>
      </c>
      <c r="E13" s="129"/>
      <c r="F13" s="27" t="s">
        <v>9</v>
      </c>
      <c r="G13" s="130">
        <v>1</v>
      </c>
      <c r="H13" s="34"/>
      <c r="I13" s="35"/>
    </row>
    <row r="14" spans="2:10" ht="50.1" customHeight="1" x14ac:dyDescent="0.3">
      <c r="B14" s="27">
        <v>10210</v>
      </c>
      <c r="C14" s="26"/>
      <c r="D14" s="131" t="s">
        <v>66</v>
      </c>
      <c r="E14" s="129"/>
      <c r="F14" s="27" t="s">
        <v>9</v>
      </c>
      <c r="G14" s="130">
        <v>1</v>
      </c>
      <c r="H14" s="34"/>
      <c r="I14" s="35"/>
    </row>
    <row r="15" spans="2:10" ht="50.1" customHeight="1" x14ac:dyDescent="0.3">
      <c r="B15" s="27">
        <v>10211</v>
      </c>
      <c r="C15" s="26"/>
      <c r="D15" s="131" t="s">
        <v>67</v>
      </c>
      <c r="E15" s="129"/>
      <c r="F15" s="27" t="s">
        <v>9</v>
      </c>
      <c r="G15" s="130">
        <v>1</v>
      </c>
      <c r="H15" s="132"/>
      <c r="I15" s="133"/>
    </row>
    <row r="16" spans="2:10" ht="15" customHeight="1" x14ac:dyDescent="0.3">
      <c r="B16" s="134">
        <v>10212</v>
      </c>
      <c r="C16" s="135"/>
      <c r="D16" s="135" t="s">
        <v>96</v>
      </c>
      <c r="E16" s="136"/>
      <c r="F16" s="27" t="s">
        <v>9</v>
      </c>
      <c r="G16" s="130">
        <v>1</v>
      </c>
      <c r="H16" s="132"/>
      <c r="I16" s="133"/>
    </row>
    <row r="17" spans="2:11" s="75" customFormat="1" ht="15" customHeight="1" thickBot="1" x14ac:dyDescent="0.35">
      <c r="B17" s="137">
        <v>10214</v>
      </c>
      <c r="C17" s="138"/>
      <c r="D17" s="138" t="s">
        <v>115</v>
      </c>
      <c r="E17" s="139"/>
      <c r="F17" s="137" t="s">
        <v>9</v>
      </c>
      <c r="G17" s="140">
        <v>1</v>
      </c>
      <c r="H17" s="141"/>
      <c r="I17" s="142"/>
      <c r="J17" s="76"/>
    </row>
    <row r="18" spans="2:11" ht="15.6" customHeight="1" thickTop="1" x14ac:dyDescent="0.3">
      <c r="B18" s="15"/>
      <c r="C18" s="15"/>
      <c r="D18" s="15"/>
      <c r="E18" s="15"/>
      <c r="F18" s="48"/>
      <c r="G18" s="49"/>
      <c r="H18" s="50" t="s">
        <v>11</v>
      </c>
      <c r="I18" s="51">
        <v>25000</v>
      </c>
    </row>
    <row r="19" spans="2:11" ht="15.6" customHeight="1" x14ac:dyDescent="0.3">
      <c r="B19" s="43" t="s">
        <v>12</v>
      </c>
      <c r="C19" s="43"/>
      <c r="D19" s="43"/>
      <c r="E19" s="43"/>
      <c r="F19" s="44"/>
      <c r="G19" s="45"/>
      <c r="H19" s="46"/>
      <c r="I19" s="47"/>
      <c r="J19" s="16"/>
      <c r="K19" s="3"/>
    </row>
    <row r="20" spans="2:11" ht="15.6" customHeight="1" thickBot="1" x14ac:dyDescent="0.35">
      <c r="B20" s="19" t="s">
        <v>1</v>
      </c>
      <c r="C20" s="19"/>
      <c r="D20" s="19" t="s">
        <v>2</v>
      </c>
      <c r="E20" s="83" t="s">
        <v>3</v>
      </c>
      <c r="F20" s="20" t="s">
        <v>4</v>
      </c>
      <c r="G20" s="21" t="s">
        <v>5</v>
      </c>
      <c r="H20" s="22" t="s">
        <v>6</v>
      </c>
      <c r="I20" s="23" t="s">
        <v>7</v>
      </c>
      <c r="J20" s="16"/>
      <c r="K20" s="3"/>
    </row>
    <row r="21" spans="2:11" ht="15" customHeight="1" thickTop="1" x14ac:dyDescent="0.3">
      <c r="B21" s="125">
        <v>20201</v>
      </c>
      <c r="C21" s="143"/>
      <c r="D21" s="144" t="s">
        <v>102</v>
      </c>
      <c r="E21" s="145"/>
      <c r="F21" s="125" t="s">
        <v>79</v>
      </c>
      <c r="G21" s="146">
        <v>11082</v>
      </c>
      <c r="H21" s="24">
        <v>0.1</v>
      </c>
      <c r="I21" s="25">
        <f>G21*H21</f>
        <v>1108.2</v>
      </c>
      <c r="J21" s="16"/>
      <c r="K21" s="3"/>
    </row>
    <row r="22" spans="2:11" ht="15" customHeight="1" x14ac:dyDescent="0.3">
      <c r="B22" s="221">
        <v>20212</v>
      </c>
      <c r="C22" s="205"/>
      <c r="D22" s="206" t="s">
        <v>116</v>
      </c>
      <c r="E22" s="192"/>
      <c r="F22" s="221" t="s">
        <v>79</v>
      </c>
      <c r="G22" s="146">
        <v>11082</v>
      </c>
      <c r="H22" s="24">
        <v>0.1</v>
      </c>
      <c r="I22" s="25">
        <f t="shared" ref="I22:I26" si="0">G22*H22</f>
        <v>1108.2</v>
      </c>
      <c r="J22" s="16"/>
      <c r="K22" s="3"/>
    </row>
    <row r="23" spans="2:11" ht="35.1" customHeight="1" x14ac:dyDescent="0.3">
      <c r="B23" s="125">
        <v>20301</v>
      </c>
      <c r="C23" s="143"/>
      <c r="D23" s="165" t="s">
        <v>229</v>
      </c>
      <c r="E23" s="145"/>
      <c r="F23" s="125" t="s">
        <v>15</v>
      </c>
      <c r="G23" s="146">
        <v>2</v>
      </c>
      <c r="H23" s="28">
        <v>10</v>
      </c>
      <c r="I23" s="25">
        <f t="shared" si="0"/>
        <v>20</v>
      </c>
      <c r="J23" s="16"/>
      <c r="K23" s="3"/>
    </row>
    <row r="24" spans="2:11" ht="15" customHeight="1" x14ac:dyDescent="0.3">
      <c r="B24" s="122">
        <v>20321</v>
      </c>
      <c r="C24" s="143" t="s">
        <v>18</v>
      </c>
      <c r="D24" s="147" t="s">
        <v>230</v>
      </c>
      <c r="E24" s="145"/>
      <c r="F24" s="122" t="s">
        <v>25</v>
      </c>
      <c r="G24" s="123">
        <v>74</v>
      </c>
      <c r="H24" s="28">
        <v>3</v>
      </c>
      <c r="I24" s="25">
        <f t="shared" si="0"/>
        <v>222</v>
      </c>
      <c r="J24" s="16"/>
      <c r="K24" s="3"/>
    </row>
    <row r="25" spans="2:11" ht="15" customHeight="1" x14ac:dyDescent="0.3">
      <c r="B25" s="122">
        <v>20321</v>
      </c>
      <c r="C25" s="143" t="s">
        <v>19</v>
      </c>
      <c r="D25" s="147" t="s">
        <v>231</v>
      </c>
      <c r="E25" s="145"/>
      <c r="F25" s="122" t="s">
        <v>25</v>
      </c>
      <c r="G25" s="123">
        <v>30</v>
      </c>
      <c r="H25" s="28">
        <v>3</v>
      </c>
      <c r="I25" s="25">
        <f t="shared" si="0"/>
        <v>90</v>
      </c>
      <c r="J25" s="16"/>
      <c r="K25" s="3"/>
    </row>
    <row r="26" spans="2:11" ht="110.1" customHeight="1" thickBot="1" x14ac:dyDescent="0.35">
      <c r="B26" s="148">
        <v>20325</v>
      </c>
      <c r="C26" s="149"/>
      <c r="D26" s="215" t="s">
        <v>396</v>
      </c>
      <c r="E26" s="137" t="s">
        <v>430</v>
      </c>
      <c r="F26" s="148" t="s">
        <v>29</v>
      </c>
      <c r="G26" s="151">
        <v>1</v>
      </c>
      <c r="H26" s="152">
        <v>2000</v>
      </c>
      <c r="I26" s="25">
        <f t="shared" si="0"/>
        <v>2000</v>
      </c>
      <c r="J26" s="16"/>
      <c r="K26" s="3"/>
    </row>
    <row r="27" spans="2:11" ht="15.6" customHeight="1" thickTop="1" x14ac:dyDescent="0.3">
      <c r="B27" s="15"/>
      <c r="C27" s="15"/>
      <c r="D27" s="15"/>
      <c r="E27" s="15"/>
      <c r="F27" s="48"/>
      <c r="G27" s="49"/>
      <c r="H27" s="50" t="s">
        <v>11</v>
      </c>
      <c r="I27" s="51">
        <f>SUM(I21:I26)</f>
        <v>4548.3999999999996</v>
      </c>
    </row>
    <row r="28" spans="2:11" ht="15.6" customHeight="1" x14ac:dyDescent="0.3">
      <c r="B28" s="43" t="s">
        <v>16</v>
      </c>
      <c r="C28" s="43"/>
      <c r="D28" s="43"/>
      <c r="E28" s="43"/>
      <c r="F28" s="44"/>
      <c r="G28" s="45"/>
      <c r="H28" s="46"/>
      <c r="I28" s="47"/>
      <c r="J28" s="16"/>
    </row>
    <row r="29" spans="2:11" ht="15.6" customHeight="1" thickBot="1" x14ac:dyDescent="0.35">
      <c r="B29" s="19" t="s">
        <v>1</v>
      </c>
      <c r="C29" s="19"/>
      <c r="D29" s="19" t="s">
        <v>2</v>
      </c>
      <c r="E29" s="20" t="s">
        <v>3</v>
      </c>
      <c r="F29" s="20" t="s">
        <v>4</v>
      </c>
      <c r="G29" s="21" t="s">
        <v>5</v>
      </c>
      <c r="H29" s="22" t="s">
        <v>6</v>
      </c>
      <c r="I29" s="23" t="s">
        <v>7</v>
      </c>
      <c r="J29" s="16"/>
    </row>
    <row r="30" spans="2:11" ht="15" customHeight="1" thickTop="1" x14ac:dyDescent="0.3">
      <c r="B30" s="160">
        <v>30101</v>
      </c>
      <c r="C30" s="30"/>
      <c r="D30" s="162" t="s">
        <v>69</v>
      </c>
      <c r="E30" s="72" t="s">
        <v>97</v>
      </c>
      <c r="F30" s="184" t="s">
        <v>80</v>
      </c>
      <c r="G30" s="186">
        <v>2780</v>
      </c>
      <c r="H30" s="24">
        <v>5.8</v>
      </c>
      <c r="I30" s="25">
        <f t="shared" ref="I30:I38" si="1">G30*H30</f>
        <v>16124</v>
      </c>
      <c r="J30" s="16"/>
    </row>
    <row r="31" spans="2:11" ht="15" customHeight="1" x14ac:dyDescent="0.3">
      <c r="B31" s="122">
        <v>30103</v>
      </c>
      <c r="C31" s="26"/>
      <c r="D31" s="147" t="s">
        <v>70</v>
      </c>
      <c r="E31" s="27"/>
      <c r="F31" s="125" t="s">
        <v>80</v>
      </c>
      <c r="G31" s="146">
        <v>944.95499999999993</v>
      </c>
      <c r="H31" s="28">
        <v>3.6</v>
      </c>
      <c r="I31" s="25">
        <f t="shared" si="1"/>
        <v>3401.8379999999997</v>
      </c>
      <c r="J31" s="16"/>
    </row>
    <row r="32" spans="2:11" ht="15.6" customHeight="1" x14ac:dyDescent="0.3">
      <c r="B32" s="208">
        <v>30107</v>
      </c>
      <c r="C32" s="222"/>
      <c r="D32" s="209" t="s">
        <v>71</v>
      </c>
      <c r="E32" s="210"/>
      <c r="F32" s="208" t="s">
        <v>80</v>
      </c>
      <c r="G32" s="211">
        <v>417</v>
      </c>
      <c r="H32" s="223">
        <v>4.5</v>
      </c>
      <c r="I32" s="25">
        <f t="shared" si="1"/>
        <v>1876.5</v>
      </c>
      <c r="J32" s="16"/>
    </row>
    <row r="33" spans="2:10" s="102" customFormat="1" ht="35.1" customHeight="1" x14ac:dyDescent="0.25">
      <c r="B33" s="125">
        <v>30402</v>
      </c>
      <c r="C33" s="27"/>
      <c r="D33" s="165" t="s">
        <v>77</v>
      </c>
      <c r="E33" s="27"/>
      <c r="F33" s="125" t="s">
        <v>80</v>
      </c>
      <c r="G33" s="146">
        <v>4070.08</v>
      </c>
      <c r="H33" s="28">
        <v>7.6</v>
      </c>
      <c r="I33" s="25">
        <f t="shared" si="1"/>
        <v>30932.607999999997</v>
      </c>
      <c r="J33" s="77"/>
    </row>
    <row r="34" spans="2:10" ht="15" customHeight="1" x14ac:dyDescent="0.3">
      <c r="B34" s="122">
        <v>30501</v>
      </c>
      <c r="C34" s="26" t="s">
        <v>18</v>
      </c>
      <c r="D34" s="147" t="s">
        <v>155</v>
      </c>
      <c r="E34" s="27" t="s">
        <v>154</v>
      </c>
      <c r="F34" s="125" t="s">
        <v>79</v>
      </c>
      <c r="G34" s="146">
        <v>4171</v>
      </c>
      <c r="H34" s="28">
        <v>8</v>
      </c>
      <c r="I34" s="25">
        <f t="shared" si="1"/>
        <v>33368</v>
      </c>
      <c r="J34" s="16"/>
    </row>
    <row r="35" spans="2:10" ht="15" customHeight="1" x14ac:dyDescent="0.3">
      <c r="B35" s="122">
        <v>30501</v>
      </c>
      <c r="C35" s="26" t="s">
        <v>19</v>
      </c>
      <c r="D35" s="147" t="s">
        <v>155</v>
      </c>
      <c r="E35" s="27" t="s">
        <v>232</v>
      </c>
      <c r="F35" s="125" t="s">
        <v>79</v>
      </c>
      <c r="G35" s="146">
        <v>3691</v>
      </c>
      <c r="H35" s="28">
        <v>7</v>
      </c>
      <c r="I35" s="25">
        <f t="shared" si="1"/>
        <v>25837</v>
      </c>
      <c r="J35" s="16"/>
    </row>
    <row r="36" spans="2:10" ht="15" customHeight="1" x14ac:dyDescent="0.3">
      <c r="B36" s="122">
        <v>30604</v>
      </c>
      <c r="C36" s="26"/>
      <c r="D36" s="147" t="s">
        <v>72</v>
      </c>
      <c r="E36" s="27"/>
      <c r="F36" s="125" t="s">
        <v>79</v>
      </c>
      <c r="G36" s="146">
        <v>7862</v>
      </c>
      <c r="H36" s="28">
        <v>0.2</v>
      </c>
      <c r="I36" s="25">
        <f t="shared" si="1"/>
        <v>1572.4</v>
      </c>
      <c r="J36" s="16"/>
    </row>
    <row r="37" spans="2:10" ht="35.1" customHeight="1" x14ac:dyDescent="0.3">
      <c r="B37" s="213">
        <v>30608</v>
      </c>
      <c r="C37" s="135"/>
      <c r="D37" s="26" t="s">
        <v>37</v>
      </c>
      <c r="E37" s="134"/>
      <c r="F37" s="213" t="s">
        <v>79</v>
      </c>
      <c r="G37" s="214">
        <v>176</v>
      </c>
      <c r="H37" s="198">
        <v>45</v>
      </c>
      <c r="I37" s="25">
        <f t="shared" si="1"/>
        <v>7920</v>
      </c>
      <c r="J37" s="16"/>
    </row>
    <row r="38" spans="2:10" ht="45.95" customHeight="1" thickBot="1" x14ac:dyDescent="0.35">
      <c r="B38" s="137">
        <v>30611</v>
      </c>
      <c r="C38" s="149"/>
      <c r="D38" s="149" t="s">
        <v>368</v>
      </c>
      <c r="E38" s="137"/>
      <c r="F38" s="137" t="s">
        <v>49</v>
      </c>
      <c r="G38" s="140">
        <v>52</v>
      </c>
      <c r="H38" s="152">
        <v>45</v>
      </c>
      <c r="I38" s="25">
        <f t="shared" si="1"/>
        <v>2340</v>
      </c>
    </row>
    <row r="39" spans="2:10" ht="15.6" customHeight="1" thickTop="1" x14ac:dyDescent="0.3">
      <c r="B39" s="30"/>
      <c r="C39" s="30"/>
      <c r="D39" s="30"/>
      <c r="E39" s="30"/>
      <c r="F39" s="48"/>
      <c r="G39" s="49"/>
      <c r="H39" s="50" t="s">
        <v>11</v>
      </c>
      <c r="I39" s="51">
        <f>SUM(I30:I38)</f>
        <v>123372.34599999999</v>
      </c>
      <c r="J39" s="16"/>
    </row>
    <row r="40" spans="2:10" ht="15.6" customHeight="1" x14ac:dyDescent="0.3">
      <c r="B40" s="43" t="s">
        <v>17</v>
      </c>
      <c r="C40" s="43"/>
      <c r="D40" s="52"/>
      <c r="E40" s="52"/>
      <c r="F40" s="53"/>
      <c r="G40" s="45"/>
      <c r="H40" s="46"/>
      <c r="I40" s="47"/>
    </row>
    <row r="41" spans="2:10" ht="15.6" customHeight="1" thickBot="1" x14ac:dyDescent="0.35">
      <c r="B41" s="19" t="s">
        <v>1</v>
      </c>
      <c r="C41" s="19"/>
      <c r="D41" s="19" t="s">
        <v>2</v>
      </c>
      <c r="E41" s="20" t="s">
        <v>3</v>
      </c>
      <c r="F41" s="20" t="s">
        <v>4</v>
      </c>
      <c r="G41" s="21" t="s">
        <v>5</v>
      </c>
      <c r="H41" s="22" t="s">
        <v>6</v>
      </c>
      <c r="I41" s="23" t="s">
        <v>7</v>
      </c>
    </row>
    <row r="42" spans="2:10" ht="35.1" customHeight="1" thickTop="1" x14ac:dyDescent="0.3">
      <c r="B42" s="184">
        <v>40501</v>
      </c>
      <c r="C42" s="30" t="s">
        <v>18</v>
      </c>
      <c r="D42" s="153" t="s">
        <v>219</v>
      </c>
      <c r="E42" s="72"/>
      <c r="F42" s="184" t="s">
        <v>79</v>
      </c>
      <c r="G42" s="186">
        <v>3355</v>
      </c>
      <c r="H42" s="24">
        <v>6.7</v>
      </c>
      <c r="I42" s="25">
        <f t="shared" ref="I42:I64" si="2">G42*H42</f>
        <v>22478.5</v>
      </c>
    </row>
    <row r="43" spans="2:10" ht="35.1" customHeight="1" x14ac:dyDescent="0.3">
      <c r="B43" s="125">
        <v>40501</v>
      </c>
      <c r="C43" s="26" t="s">
        <v>19</v>
      </c>
      <c r="D43" s="153" t="s">
        <v>126</v>
      </c>
      <c r="E43" s="27"/>
      <c r="F43" s="125" t="s">
        <v>79</v>
      </c>
      <c r="G43" s="146">
        <v>3791</v>
      </c>
      <c r="H43" s="28">
        <v>7.5</v>
      </c>
      <c r="I43" s="25">
        <f t="shared" si="2"/>
        <v>28432.5</v>
      </c>
    </row>
    <row r="44" spans="2:10" ht="35.1" customHeight="1" x14ac:dyDescent="0.3">
      <c r="B44" s="204" t="s">
        <v>370</v>
      </c>
      <c r="C44" s="26" t="s">
        <v>18</v>
      </c>
      <c r="D44" s="153" t="s">
        <v>212</v>
      </c>
      <c r="E44" s="27" t="s">
        <v>203</v>
      </c>
      <c r="F44" s="125" t="s">
        <v>79</v>
      </c>
      <c r="G44" s="146">
        <v>2080</v>
      </c>
      <c r="H44" s="28">
        <v>12</v>
      </c>
      <c r="I44" s="25">
        <f t="shared" si="2"/>
        <v>24960</v>
      </c>
    </row>
    <row r="45" spans="2:10" ht="35.1" customHeight="1" x14ac:dyDescent="0.3">
      <c r="B45" s="125">
        <v>43002</v>
      </c>
      <c r="C45" s="27" t="s">
        <v>19</v>
      </c>
      <c r="D45" s="165" t="s">
        <v>213</v>
      </c>
      <c r="E45" s="27" t="s">
        <v>203</v>
      </c>
      <c r="F45" s="125" t="s">
        <v>79</v>
      </c>
      <c r="G45" s="146">
        <v>217</v>
      </c>
      <c r="H45" s="28">
        <v>45</v>
      </c>
      <c r="I45" s="25">
        <f t="shared" si="2"/>
        <v>9765</v>
      </c>
    </row>
    <row r="46" spans="2:10" ht="35.1" customHeight="1" x14ac:dyDescent="0.3">
      <c r="B46" s="204" t="s">
        <v>370</v>
      </c>
      <c r="C46" s="26" t="s">
        <v>20</v>
      </c>
      <c r="D46" s="153" t="s">
        <v>207</v>
      </c>
      <c r="E46" s="27" t="s">
        <v>203</v>
      </c>
      <c r="F46" s="125" t="s">
        <v>79</v>
      </c>
      <c r="G46" s="146">
        <v>2780</v>
      </c>
      <c r="H46" s="28">
        <v>11.5</v>
      </c>
      <c r="I46" s="25">
        <f t="shared" si="2"/>
        <v>31970</v>
      </c>
    </row>
    <row r="47" spans="2:10" ht="35.1" customHeight="1" x14ac:dyDescent="0.3">
      <c r="B47" s="204" t="s">
        <v>370</v>
      </c>
      <c r="C47" s="26" t="s">
        <v>22</v>
      </c>
      <c r="D47" s="153" t="s">
        <v>214</v>
      </c>
      <c r="E47" s="27" t="s">
        <v>105</v>
      </c>
      <c r="F47" s="125" t="s">
        <v>79</v>
      </c>
      <c r="G47" s="146">
        <v>2986</v>
      </c>
      <c r="H47" s="28">
        <v>10</v>
      </c>
      <c r="I47" s="25">
        <f t="shared" si="2"/>
        <v>29860</v>
      </c>
    </row>
    <row r="48" spans="2:10" ht="35.1" customHeight="1" x14ac:dyDescent="0.3">
      <c r="B48" s="204" t="s">
        <v>413</v>
      </c>
      <c r="C48" s="26"/>
      <c r="D48" s="153" t="s">
        <v>215</v>
      </c>
      <c r="E48" s="27" t="s">
        <v>204</v>
      </c>
      <c r="F48" s="125" t="s">
        <v>79</v>
      </c>
      <c r="G48" s="146">
        <v>3014</v>
      </c>
      <c r="H48" s="28">
        <v>13.6</v>
      </c>
      <c r="I48" s="25">
        <f t="shared" si="2"/>
        <v>40990.400000000001</v>
      </c>
    </row>
    <row r="49" spans="2:9" ht="15" customHeight="1" x14ac:dyDescent="0.3">
      <c r="B49" s="122">
        <v>43006</v>
      </c>
      <c r="C49" s="26"/>
      <c r="D49" s="147" t="s">
        <v>205</v>
      </c>
      <c r="E49" s="27" t="s">
        <v>105</v>
      </c>
      <c r="F49" s="125" t="s">
        <v>79</v>
      </c>
      <c r="G49" s="146">
        <v>246</v>
      </c>
      <c r="H49" s="28">
        <v>50</v>
      </c>
      <c r="I49" s="25">
        <f t="shared" si="2"/>
        <v>12300</v>
      </c>
    </row>
    <row r="50" spans="2:9" ht="15" customHeight="1" x14ac:dyDescent="0.3">
      <c r="B50" s="122">
        <v>43502</v>
      </c>
      <c r="C50" s="26"/>
      <c r="D50" s="147" t="s">
        <v>84</v>
      </c>
      <c r="E50" s="27"/>
      <c r="F50" s="122" t="s">
        <v>79</v>
      </c>
      <c r="G50" s="123">
        <v>75</v>
      </c>
      <c r="H50" s="28">
        <v>2.2000000000000002</v>
      </c>
      <c r="I50" s="25">
        <f t="shared" si="2"/>
        <v>165</v>
      </c>
    </row>
    <row r="51" spans="2:9" ht="15" customHeight="1" x14ac:dyDescent="0.3">
      <c r="B51" s="122">
        <v>43503</v>
      </c>
      <c r="C51" s="26"/>
      <c r="D51" s="147" t="s">
        <v>85</v>
      </c>
      <c r="E51" s="27"/>
      <c r="F51" s="122" t="s">
        <v>79</v>
      </c>
      <c r="G51" s="123">
        <v>75</v>
      </c>
      <c r="H51" s="28">
        <v>3</v>
      </c>
      <c r="I51" s="25">
        <f t="shared" si="2"/>
        <v>225</v>
      </c>
    </row>
    <row r="52" spans="2:9" ht="35.1" customHeight="1" x14ac:dyDescent="0.3">
      <c r="B52" s="125">
        <v>44501</v>
      </c>
      <c r="C52" s="26" t="s">
        <v>18</v>
      </c>
      <c r="D52" s="153" t="s">
        <v>367</v>
      </c>
      <c r="E52" s="27" t="s">
        <v>128</v>
      </c>
      <c r="F52" s="125" t="s">
        <v>79</v>
      </c>
      <c r="G52" s="146">
        <v>45</v>
      </c>
      <c r="H52" s="28">
        <v>8</v>
      </c>
      <c r="I52" s="25">
        <f t="shared" si="2"/>
        <v>360</v>
      </c>
    </row>
    <row r="53" spans="2:9" ht="35.1" customHeight="1" x14ac:dyDescent="0.3">
      <c r="B53" s="125">
        <v>44501</v>
      </c>
      <c r="C53" s="26" t="s">
        <v>19</v>
      </c>
      <c r="D53" s="153" t="s">
        <v>367</v>
      </c>
      <c r="E53" s="27" t="s">
        <v>105</v>
      </c>
      <c r="F53" s="125" t="s">
        <v>79</v>
      </c>
      <c r="G53" s="146">
        <v>334</v>
      </c>
      <c r="H53" s="28">
        <v>6</v>
      </c>
      <c r="I53" s="25">
        <f t="shared" si="2"/>
        <v>2004</v>
      </c>
    </row>
    <row r="54" spans="2:9" ht="15" customHeight="1" x14ac:dyDescent="0.3">
      <c r="B54" s="122">
        <v>45001</v>
      </c>
      <c r="C54" s="26" t="s">
        <v>18</v>
      </c>
      <c r="D54" s="147" t="s">
        <v>222</v>
      </c>
      <c r="E54" s="27"/>
      <c r="F54" s="122" t="s">
        <v>25</v>
      </c>
      <c r="G54" s="123">
        <v>390</v>
      </c>
      <c r="H54" s="28">
        <v>25</v>
      </c>
      <c r="I54" s="25">
        <f t="shared" si="2"/>
        <v>9750</v>
      </c>
    </row>
    <row r="55" spans="2:9" ht="15" customHeight="1" x14ac:dyDescent="0.3">
      <c r="B55" s="122">
        <v>45001</v>
      </c>
      <c r="C55" s="26" t="s">
        <v>19</v>
      </c>
      <c r="D55" s="147" t="s">
        <v>221</v>
      </c>
      <c r="E55" s="27"/>
      <c r="F55" s="122" t="s">
        <v>25</v>
      </c>
      <c r="G55" s="123">
        <v>262</v>
      </c>
      <c r="H55" s="28">
        <v>20</v>
      </c>
      <c r="I55" s="25">
        <f t="shared" si="2"/>
        <v>5240</v>
      </c>
    </row>
    <row r="56" spans="2:9" ht="15" customHeight="1" x14ac:dyDescent="0.3">
      <c r="B56" s="122">
        <v>45003</v>
      </c>
      <c r="C56" s="26"/>
      <c r="D56" s="147" t="s">
        <v>223</v>
      </c>
      <c r="E56" s="27"/>
      <c r="F56" s="122" t="s">
        <v>25</v>
      </c>
      <c r="G56" s="123">
        <v>544</v>
      </c>
      <c r="H56" s="28">
        <v>75</v>
      </c>
      <c r="I56" s="25">
        <f t="shared" si="2"/>
        <v>40800</v>
      </c>
    </row>
    <row r="57" spans="2:9" ht="35.1" customHeight="1" x14ac:dyDescent="0.3">
      <c r="B57" s="125">
        <v>45004</v>
      </c>
      <c r="C57" s="26" t="s">
        <v>18</v>
      </c>
      <c r="D57" s="153" t="s">
        <v>401</v>
      </c>
      <c r="E57" s="27"/>
      <c r="F57" s="125" t="s">
        <v>79</v>
      </c>
      <c r="G57" s="146">
        <v>44</v>
      </c>
      <c r="H57" s="28">
        <v>40</v>
      </c>
      <c r="I57" s="25">
        <f t="shared" si="2"/>
        <v>1760</v>
      </c>
    </row>
    <row r="58" spans="2:9" ht="35.1" customHeight="1" x14ac:dyDescent="0.3">
      <c r="B58" s="125">
        <v>45004</v>
      </c>
      <c r="C58" s="26" t="s">
        <v>19</v>
      </c>
      <c r="D58" s="153" t="s">
        <v>402</v>
      </c>
      <c r="E58" s="27"/>
      <c r="F58" s="125" t="s">
        <v>79</v>
      </c>
      <c r="G58" s="146">
        <v>381</v>
      </c>
      <c r="H58" s="28">
        <v>35</v>
      </c>
      <c r="I58" s="25">
        <f t="shared" si="2"/>
        <v>13335</v>
      </c>
    </row>
    <row r="59" spans="2:9" ht="35.1" customHeight="1" x14ac:dyDescent="0.3">
      <c r="B59" s="125">
        <v>45004</v>
      </c>
      <c r="C59" s="26" t="s">
        <v>20</v>
      </c>
      <c r="D59" s="153" t="s">
        <v>403</v>
      </c>
      <c r="E59" s="27"/>
      <c r="F59" s="125" t="s">
        <v>79</v>
      </c>
      <c r="G59" s="146">
        <v>25</v>
      </c>
      <c r="H59" s="28">
        <v>40</v>
      </c>
      <c r="I59" s="25">
        <f t="shared" si="2"/>
        <v>1000</v>
      </c>
    </row>
    <row r="60" spans="2:9" ht="35.1" customHeight="1" x14ac:dyDescent="0.3">
      <c r="B60" s="125">
        <v>45005</v>
      </c>
      <c r="C60" s="26"/>
      <c r="D60" s="212" t="s">
        <v>124</v>
      </c>
      <c r="E60" s="27"/>
      <c r="F60" s="125" t="s">
        <v>79</v>
      </c>
      <c r="G60" s="146">
        <v>172</v>
      </c>
      <c r="H60" s="28">
        <v>45</v>
      </c>
      <c r="I60" s="25">
        <f t="shared" si="2"/>
        <v>7740</v>
      </c>
    </row>
    <row r="61" spans="2:9" ht="35.1" customHeight="1" x14ac:dyDescent="0.3">
      <c r="B61" s="125">
        <v>45006</v>
      </c>
      <c r="C61" s="26"/>
      <c r="D61" s="153" t="s">
        <v>224</v>
      </c>
      <c r="E61" s="27" t="s">
        <v>218</v>
      </c>
      <c r="F61" s="125" t="s">
        <v>79</v>
      </c>
      <c r="G61" s="146">
        <v>114</v>
      </c>
      <c r="H61" s="28">
        <v>55</v>
      </c>
      <c r="I61" s="25">
        <f t="shared" si="2"/>
        <v>6270</v>
      </c>
    </row>
    <row r="62" spans="2:9" ht="50.1" customHeight="1" x14ac:dyDescent="0.3">
      <c r="B62" s="125">
        <v>45007</v>
      </c>
      <c r="C62" s="224"/>
      <c r="D62" s="153" t="s">
        <v>414</v>
      </c>
      <c r="E62" s="207"/>
      <c r="F62" s="125" t="s">
        <v>79</v>
      </c>
      <c r="G62" s="146">
        <v>215</v>
      </c>
      <c r="H62" s="229">
        <v>110</v>
      </c>
      <c r="I62" s="25">
        <f t="shared" si="2"/>
        <v>23650</v>
      </c>
    </row>
    <row r="63" spans="2:9" ht="35.1" customHeight="1" x14ac:dyDescent="0.3">
      <c r="B63" s="125">
        <v>45008</v>
      </c>
      <c r="C63" s="26" t="s">
        <v>18</v>
      </c>
      <c r="D63" s="165" t="s">
        <v>216</v>
      </c>
      <c r="E63" s="27"/>
      <c r="F63" s="125" t="s">
        <v>79</v>
      </c>
      <c r="G63" s="146">
        <v>48</v>
      </c>
      <c r="H63" s="28">
        <v>55</v>
      </c>
      <c r="I63" s="25">
        <f t="shared" si="2"/>
        <v>2640</v>
      </c>
    </row>
    <row r="64" spans="2:9" ht="35.1" customHeight="1" thickBot="1" x14ac:dyDescent="0.35">
      <c r="B64" s="148">
        <v>45008</v>
      </c>
      <c r="C64" s="149" t="s">
        <v>19</v>
      </c>
      <c r="D64" s="215" t="s">
        <v>217</v>
      </c>
      <c r="E64" s="137"/>
      <c r="F64" s="148" t="s">
        <v>79</v>
      </c>
      <c r="G64" s="151">
        <v>109</v>
      </c>
      <c r="H64" s="152">
        <v>55</v>
      </c>
      <c r="I64" s="25">
        <f t="shared" si="2"/>
        <v>5995</v>
      </c>
    </row>
    <row r="65" spans="1:11" ht="15.6" customHeight="1" thickTop="1" x14ac:dyDescent="0.3">
      <c r="B65" s="15"/>
      <c r="C65" s="15"/>
      <c r="D65" s="15"/>
      <c r="E65" s="15"/>
      <c r="F65" s="48"/>
      <c r="G65" s="49"/>
      <c r="H65" s="50" t="s">
        <v>11</v>
      </c>
      <c r="I65" s="51">
        <f>SUM(I42:I64)</f>
        <v>321690.40000000002</v>
      </c>
    </row>
    <row r="66" spans="1:11" ht="15.6" customHeight="1" x14ac:dyDescent="0.3">
      <c r="B66" s="43" t="s">
        <v>24</v>
      </c>
      <c r="C66" s="43"/>
      <c r="D66" s="54"/>
      <c r="E66" s="54"/>
      <c r="F66" s="53"/>
      <c r="G66" s="45"/>
      <c r="H66" s="46"/>
      <c r="I66" s="47"/>
    </row>
    <row r="67" spans="1:11" ht="15.6" customHeight="1" thickBot="1" x14ac:dyDescent="0.35">
      <c r="B67" s="19" t="s">
        <v>1</v>
      </c>
      <c r="C67" s="19"/>
      <c r="D67" s="19" t="s">
        <v>2</v>
      </c>
      <c r="E67" s="20" t="s">
        <v>3</v>
      </c>
      <c r="F67" s="20" t="s">
        <v>4</v>
      </c>
      <c r="G67" s="21" t="s">
        <v>5</v>
      </c>
      <c r="H67" s="22" t="s">
        <v>6</v>
      </c>
      <c r="I67" s="23" t="s">
        <v>7</v>
      </c>
      <c r="J67" s="16"/>
      <c r="K67" s="3"/>
    </row>
    <row r="68" spans="1:11" s="88" customFormat="1" ht="15" customHeight="1" thickTop="1" x14ac:dyDescent="0.25">
      <c r="A68" s="86"/>
      <c r="B68" s="248">
        <v>51001</v>
      </c>
      <c r="C68" s="249"/>
      <c r="D68" s="250" t="s">
        <v>225</v>
      </c>
      <c r="E68" s="252"/>
      <c r="F68" s="253" t="s">
        <v>25</v>
      </c>
      <c r="G68" s="254">
        <v>34</v>
      </c>
      <c r="H68" s="255">
        <v>400</v>
      </c>
      <c r="I68" s="25">
        <f t="shared" ref="I68:I69" si="3">G68*H68</f>
        <v>13600</v>
      </c>
      <c r="J68" s="87"/>
      <c r="K68" s="86"/>
    </row>
    <row r="69" spans="1:11" s="88" customFormat="1" ht="15" customHeight="1" thickBot="1" x14ac:dyDescent="0.3">
      <c r="A69" s="86"/>
      <c r="B69" s="159" t="s">
        <v>441</v>
      </c>
      <c r="C69" s="251"/>
      <c r="D69" s="150" t="s">
        <v>369</v>
      </c>
      <c r="E69" s="219"/>
      <c r="F69" s="216" t="s">
        <v>97</v>
      </c>
      <c r="G69" s="245">
        <v>1</v>
      </c>
      <c r="H69" s="220">
        <v>1000</v>
      </c>
      <c r="I69" s="25">
        <f t="shared" si="3"/>
        <v>1000</v>
      </c>
      <c r="J69" s="87"/>
      <c r="K69" s="86"/>
    </row>
    <row r="70" spans="1:11" ht="15.6" customHeight="1" thickTop="1" x14ac:dyDescent="0.3">
      <c r="B70" s="15"/>
      <c r="C70" s="15"/>
      <c r="D70" s="15"/>
      <c r="E70" s="15"/>
      <c r="F70" s="48"/>
      <c r="G70" s="49"/>
      <c r="H70" s="50" t="s">
        <v>11</v>
      </c>
      <c r="I70" s="51">
        <f>SUM(I68:I69)</f>
        <v>14600</v>
      </c>
    </row>
    <row r="71" spans="1:11" ht="15.6" customHeight="1" x14ac:dyDescent="0.3">
      <c r="B71" s="43" t="s">
        <v>27</v>
      </c>
      <c r="C71" s="43"/>
      <c r="D71" s="43"/>
      <c r="E71" s="37"/>
      <c r="F71" s="38"/>
      <c r="G71" s="39"/>
      <c r="H71" s="40"/>
      <c r="I71" s="41"/>
    </row>
    <row r="72" spans="1:11" ht="15.6" customHeight="1" thickBot="1" x14ac:dyDescent="0.35">
      <c r="B72" s="19" t="s">
        <v>1</v>
      </c>
      <c r="C72" s="19"/>
      <c r="D72" s="19" t="s">
        <v>2</v>
      </c>
      <c r="E72" s="83" t="s">
        <v>3</v>
      </c>
      <c r="F72" s="20" t="s">
        <v>4</v>
      </c>
      <c r="G72" s="21" t="s">
        <v>5</v>
      </c>
      <c r="H72" s="22" t="s">
        <v>6</v>
      </c>
      <c r="I72" s="23" t="s">
        <v>7</v>
      </c>
      <c r="J72" s="16"/>
      <c r="K72" s="3"/>
    </row>
    <row r="73" spans="1:11" ht="15" customHeight="1" thickTop="1" x14ac:dyDescent="0.3">
      <c r="B73" s="160">
        <v>70102</v>
      </c>
      <c r="C73" s="30"/>
      <c r="D73" s="162" t="s">
        <v>90</v>
      </c>
      <c r="E73" s="72"/>
      <c r="F73" s="160" t="s">
        <v>79</v>
      </c>
      <c r="G73" s="163">
        <v>1</v>
      </c>
      <c r="H73" s="24">
        <v>200</v>
      </c>
      <c r="I73" s="25">
        <f t="shared" ref="I73:I83" si="4">G73*H73</f>
        <v>200</v>
      </c>
      <c r="J73" s="16"/>
      <c r="K73" s="3"/>
    </row>
    <row r="74" spans="1:11" ht="15" customHeight="1" x14ac:dyDescent="0.3">
      <c r="B74" s="122">
        <v>70103</v>
      </c>
      <c r="C74" s="26"/>
      <c r="D74" s="147" t="s">
        <v>28</v>
      </c>
      <c r="E74" s="27"/>
      <c r="F74" s="122" t="s">
        <v>15</v>
      </c>
      <c r="G74" s="123">
        <v>1</v>
      </c>
      <c r="H74" s="28">
        <v>50</v>
      </c>
      <c r="I74" s="25">
        <f t="shared" si="4"/>
        <v>50</v>
      </c>
      <c r="J74" s="16"/>
      <c r="K74" s="3"/>
    </row>
    <row r="75" spans="1:11" ht="15" customHeight="1" x14ac:dyDescent="0.3">
      <c r="B75" s="122">
        <v>70106</v>
      </c>
      <c r="C75" s="26"/>
      <c r="D75" s="147" t="s">
        <v>163</v>
      </c>
      <c r="E75" s="27"/>
      <c r="F75" s="122" t="s">
        <v>15</v>
      </c>
      <c r="G75" s="123">
        <v>1</v>
      </c>
      <c r="H75" s="28">
        <v>150</v>
      </c>
      <c r="I75" s="25">
        <f t="shared" si="4"/>
        <v>150</v>
      </c>
      <c r="J75" s="16"/>
      <c r="K75" s="3"/>
    </row>
    <row r="76" spans="1:11" ht="15" customHeight="1" x14ac:dyDescent="0.3">
      <c r="B76" s="122">
        <v>70107</v>
      </c>
      <c r="C76" s="26" t="s">
        <v>18</v>
      </c>
      <c r="D76" s="147" t="s">
        <v>73</v>
      </c>
      <c r="E76" s="27"/>
      <c r="F76" s="122" t="s">
        <v>15</v>
      </c>
      <c r="G76" s="123">
        <v>22</v>
      </c>
      <c r="H76" s="28">
        <v>70</v>
      </c>
      <c r="I76" s="25">
        <f t="shared" si="4"/>
        <v>1540</v>
      </c>
      <c r="J76" s="16"/>
      <c r="K76" s="3"/>
    </row>
    <row r="77" spans="1:11" ht="15" customHeight="1" x14ac:dyDescent="0.3">
      <c r="B77" s="122">
        <v>70107</v>
      </c>
      <c r="C77" s="26" t="s">
        <v>19</v>
      </c>
      <c r="D77" s="147" t="s">
        <v>138</v>
      </c>
      <c r="E77" s="27"/>
      <c r="F77" s="122" t="s">
        <v>15</v>
      </c>
      <c r="G77" s="123">
        <v>86</v>
      </c>
      <c r="H77" s="28">
        <v>90</v>
      </c>
      <c r="I77" s="25">
        <f t="shared" si="4"/>
        <v>7740</v>
      </c>
      <c r="J77" s="16"/>
      <c r="K77" s="3"/>
    </row>
    <row r="78" spans="1:11" ht="15" customHeight="1" x14ac:dyDescent="0.3">
      <c r="B78" s="122">
        <v>70108</v>
      </c>
      <c r="C78" s="26"/>
      <c r="D78" s="147" t="s">
        <v>74</v>
      </c>
      <c r="E78" s="27"/>
      <c r="F78" s="122" t="s">
        <v>15</v>
      </c>
      <c r="G78" s="123">
        <v>34</v>
      </c>
      <c r="H78" s="28">
        <v>65</v>
      </c>
      <c r="I78" s="25">
        <f t="shared" si="4"/>
        <v>2210</v>
      </c>
      <c r="J78" s="16"/>
      <c r="K78" s="3"/>
    </row>
    <row r="79" spans="1:11" ht="15.6" customHeight="1" x14ac:dyDescent="0.3">
      <c r="B79" s="122">
        <v>70202</v>
      </c>
      <c r="C79" s="26"/>
      <c r="D79" s="147" t="s">
        <v>91</v>
      </c>
      <c r="E79" s="27"/>
      <c r="F79" s="122" t="s">
        <v>79</v>
      </c>
      <c r="G79" s="123">
        <v>130</v>
      </c>
      <c r="H79" s="28">
        <v>17</v>
      </c>
      <c r="I79" s="25">
        <f t="shared" si="4"/>
        <v>2210</v>
      </c>
      <c r="J79" s="16"/>
      <c r="K79" s="3"/>
    </row>
    <row r="80" spans="1:11" ht="15.6" customHeight="1" x14ac:dyDescent="0.3">
      <c r="B80" s="125">
        <v>70208</v>
      </c>
      <c r="C80" s="26" t="s">
        <v>18</v>
      </c>
      <c r="D80" s="147" t="s">
        <v>139</v>
      </c>
      <c r="E80" s="27"/>
      <c r="F80" s="125" t="s">
        <v>15</v>
      </c>
      <c r="G80" s="146">
        <v>25</v>
      </c>
      <c r="H80" s="24">
        <v>25</v>
      </c>
      <c r="I80" s="25">
        <f t="shared" si="4"/>
        <v>625</v>
      </c>
      <c r="J80" s="16"/>
      <c r="K80" s="3"/>
    </row>
    <row r="81" spans="2:11" ht="15.6" customHeight="1" x14ac:dyDescent="0.3">
      <c r="B81" s="125">
        <v>70208</v>
      </c>
      <c r="C81" s="26" t="s">
        <v>19</v>
      </c>
      <c r="D81" s="147" t="s">
        <v>136</v>
      </c>
      <c r="E81" s="27"/>
      <c r="F81" s="125" t="s">
        <v>15</v>
      </c>
      <c r="G81" s="146">
        <v>28</v>
      </c>
      <c r="H81" s="24">
        <v>25</v>
      </c>
      <c r="I81" s="25">
        <f t="shared" si="4"/>
        <v>700</v>
      </c>
      <c r="J81" s="16"/>
      <c r="K81" s="3"/>
    </row>
    <row r="82" spans="2:11" ht="15.6" customHeight="1" x14ac:dyDescent="0.3">
      <c r="B82" s="125">
        <v>70208</v>
      </c>
      <c r="C82" s="26" t="s">
        <v>20</v>
      </c>
      <c r="D82" s="147" t="s">
        <v>137</v>
      </c>
      <c r="E82" s="27"/>
      <c r="F82" s="125" t="s">
        <v>15</v>
      </c>
      <c r="G82" s="146">
        <v>29</v>
      </c>
      <c r="H82" s="24">
        <v>25</v>
      </c>
      <c r="I82" s="25">
        <f t="shared" si="4"/>
        <v>725</v>
      </c>
      <c r="J82" s="16"/>
      <c r="K82" s="3"/>
    </row>
    <row r="83" spans="2:11" ht="35.1" customHeight="1" thickBot="1" x14ac:dyDescent="0.35">
      <c r="B83" s="148">
        <v>70901</v>
      </c>
      <c r="C83" s="149"/>
      <c r="D83" s="158" t="s">
        <v>406</v>
      </c>
      <c r="E83" s="137"/>
      <c r="F83" s="148" t="s">
        <v>29</v>
      </c>
      <c r="G83" s="151">
        <v>1</v>
      </c>
      <c r="H83" s="152">
        <v>25000</v>
      </c>
      <c r="I83" s="25">
        <f t="shared" si="4"/>
        <v>25000</v>
      </c>
      <c r="J83" s="16"/>
      <c r="K83" s="3"/>
    </row>
    <row r="84" spans="2:11" ht="15.6" customHeight="1" thickTop="1" x14ac:dyDescent="0.3">
      <c r="B84" s="30"/>
      <c r="C84" s="30"/>
      <c r="D84" s="30"/>
      <c r="E84" s="30"/>
      <c r="F84" s="48"/>
      <c r="G84" s="49"/>
      <c r="H84" s="50" t="s">
        <v>11</v>
      </c>
      <c r="I84" s="51">
        <f>SUM(I73:I83)</f>
        <v>41150</v>
      </c>
      <c r="J84" s="16"/>
      <c r="K84" s="3"/>
    </row>
    <row r="85" spans="2:11" ht="15.6" customHeight="1" x14ac:dyDescent="0.3">
      <c r="B85" s="43" t="s">
        <v>30</v>
      </c>
      <c r="C85" s="43"/>
      <c r="D85" s="43"/>
      <c r="E85" s="43"/>
      <c r="F85" s="44"/>
      <c r="G85" s="45"/>
      <c r="H85" s="46"/>
      <c r="I85" s="47"/>
      <c r="J85" s="16"/>
    </row>
    <row r="86" spans="2:11" ht="15.6" customHeight="1" thickBot="1" x14ac:dyDescent="0.35">
      <c r="B86" s="19" t="s">
        <v>1</v>
      </c>
      <c r="C86" s="19"/>
      <c r="D86" s="19" t="s">
        <v>2</v>
      </c>
      <c r="E86" s="83" t="s">
        <v>3</v>
      </c>
      <c r="F86" s="20" t="s">
        <v>4</v>
      </c>
      <c r="G86" s="21" t="s">
        <v>5</v>
      </c>
      <c r="H86" s="22" t="s">
        <v>6</v>
      </c>
      <c r="I86" s="23" t="s">
        <v>7</v>
      </c>
      <c r="J86" s="16"/>
    </row>
    <row r="87" spans="2:11" ht="15.75" thickTop="1" x14ac:dyDescent="0.3">
      <c r="B87" s="103"/>
      <c r="C87" s="30"/>
      <c r="D87" s="104" t="s">
        <v>238</v>
      </c>
      <c r="E87" s="72"/>
      <c r="F87" s="103"/>
      <c r="G87" s="105"/>
      <c r="H87" s="24"/>
      <c r="I87" s="25">
        <f t="shared" ref="I87:I105" si="5">G87*H87</f>
        <v>0</v>
      </c>
      <c r="J87" s="16"/>
    </row>
    <row r="88" spans="2:11" ht="63" customHeight="1" x14ac:dyDescent="0.3">
      <c r="B88" s="125">
        <v>80308</v>
      </c>
      <c r="C88" s="26"/>
      <c r="D88" s="147" t="s">
        <v>152</v>
      </c>
      <c r="E88" s="27"/>
      <c r="F88" s="125" t="s">
        <v>25</v>
      </c>
      <c r="G88" s="146">
        <v>582</v>
      </c>
      <c r="H88" s="28">
        <v>25.1</v>
      </c>
      <c r="I88" s="25">
        <f t="shared" si="5"/>
        <v>14608.2</v>
      </c>
      <c r="J88" s="16"/>
    </row>
    <row r="89" spans="2:11" ht="15" customHeight="1" x14ac:dyDescent="0.3">
      <c r="B89" s="125"/>
      <c r="C89" s="26"/>
      <c r="D89" s="153" t="s">
        <v>410</v>
      </c>
      <c r="E89" s="27" t="s">
        <v>408</v>
      </c>
      <c r="F89" s="125" t="s">
        <v>25</v>
      </c>
      <c r="G89" s="146">
        <v>582</v>
      </c>
      <c r="H89" s="28">
        <v>15</v>
      </c>
      <c r="I89" s="25">
        <f t="shared" si="5"/>
        <v>8730</v>
      </c>
      <c r="J89" s="16"/>
    </row>
    <row r="90" spans="2:11" ht="15" customHeight="1" x14ac:dyDescent="0.3">
      <c r="B90" s="125"/>
      <c r="C90" s="26"/>
      <c r="D90" s="153" t="s">
        <v>410</v>
      </c>
      <c r="E90" s="27" t="s">
        <v>409</v>
      </c>
      <c r="F90" s="125" t="s">
        <v>25</v>
      </c>
      <c r="G90" s="146">
        <v>40</v>
      </c>
      <c r="H90" s="28">
        <v>15</v>
      </c>
      <c r="I90" s="25">
        <f t="shared" si="5"/>
        <v>600</v>
      </c>
      <c r="J90" s="16"/>
    </row>
    <row r="91" spans="2:11" ht="15" customHeight="1" x14ac:dyDescent="0.3">
      <c r="B91" s="125"/>
      <c r="C91" s="26"/>
      <c r="D91" s="153" t="s">
        <v>410</v>
      </c>
      <c r="E91" s="27" t="s">
        <v>415</v>
      </c>
      <c r="F91" s="125" t="s">
        <v>25</v>
      </c>
      <c r="G91" s="146">
        <v>45</v>
      </c>
      <c r="H91" s="28">
        <v>10</v>
      </c>
      <c r="I91" s="25">
        <f t="shared" si="5"/>
        <v>450</v>
      </c>
      <c r="J91" s="16"/>
    </row>
    <row r="92" spans="2:11" ht="15" customHeight="1" x14ac:dyDescent="0.3">
      <c r="B92" s="125"/>
      <c r="C92" s="26"/>
      <c r="D92" s="153" t="s">
        <v>410</v>
      </c>
      <c r="E92" s="27" t="s">
        <v>416</v>
      </c>
      <c r="F92" s="125" t="s">
        <v>25</v>
      </c>
      <c r="G92" s="146">
        <v>20</v>
      </c>
      <c r="H92" s="28">
        <v>10</v>
      </c>
      <c r="I92" s="25">
        <f t="shared" si="5"/>
        <v>200</v>
      </c>
      <c r="J92" s="16"/>
    </row>
    <row r="93" spans="2:11" ht="35.1" customHeight="1" x14ac:dyDescent="0.3">
      <c r="B93" s="125">
        <v>80316</v>
      </c>
      <c r="C93" s="26" t="s">
        <v>18</v>
      </c>
      <c r="D93" s="26" t="s">
        <v>145</v>
      </c>
      <c r="E93" s="27" t="s">
        <v>146</v>
      </c>
      <c r="F93" s="125" t="s">
        <v>15</v>
      </c>
      <c r="G93" s="146">
        <v>12</v>
      </c>
      <c r="H93" s="28">
        <v>850</v>
      </c>
      <c r="I93" s="25">
        <f t="shared" si="5"/>
        <v>10200</v>
      </c>
      <c r="J93" s="16"/>
    </row>
    <row r="94" spans="2:11" ht="35.1" customHeight="1" x14ac:dyDescent="0.3">
      <c r="B94" s="125">
        <v>80316</v>
      </c>
      <c r="C94" s="26" t="s">
        <v>19</v>
      </c>
      <c r="D94" s="26" t="s">
        <v>50</v>
      </c>
      <c r="E94" s="27" t="s">
        <v>143</v>
      </c>
      <c r="F94" s="125" t="s">
        <v>15</v>
      </c>
      <c r="G94" s="146">
        <v>4</v>
      </c>
      <c r="H94" s="28">
        <v>1250</v>
      </c>
      <c r="I94" s="25">
        <f t="shared" si="5"/>
        <v>5000</v>
      </c>
      <c r="J94" s="16"/>
    </row>
    <row r="95" spans="2:11" ht="35.1" customHeight="1" x14ac:dyDescent="0.3">
      <c r="B95" s="125">
        <v>80316</v>
      </c>
      <c r="C95" s="26" t="s">
        <v>20</v>
      </c>
      <c r="D95" s="26" t="s">
        <v>233</v>
      </c>
      <c r="E95" s="27" t="s">
        <v>234</v>
      </c>
      <c r="F95" s="125" t="s">
        <v>15</v>
      </c>
      <c r="G95" s="146">
        <v>4</v>
      </c>
      <c r="H95" s="28">
        <v>1450</v>
      </c>
      <c r="I95" s="25">
        <f t="shared" si="5"/>
        <v>5800</v>
      </c>
      <c r="J95" s="16"/>
    </row>
    <row r="96" spans="2:11" ht="35.1" customHeight="1" x14ac:dyDescent="0.3">
      <c r="B96" s="125" t="s">
        <v>62</v>
      </c>
      <c r="C96" s="26"/>
      <c r="D96" s="26" t="s">
        <v>147</v>
      </c>
      <c r="E96" s="27"/>
      <c r="F96" s="125" t="s">
        <v>15</v>
      </c>
      <c r="G96" s="146">
        <v>2</v>
      </c>
      <c r="H96" s="28">
        <v>150</v>
      </c>
      <c r="I96" s="25">
        <f t="shared" si="5"/>
        <v>300</v>
      </c>
      <c r="J96" s="16"/>
    </row>
    <row r="97" spans="2:10" ht="35.1" customHeight="1" x14ac:dyDescent="0.3">
      <c r="B97" s="125"/>
      <c r="C97" s="26"/>
      <c r="D97" s="26" t="s">
        <v>235</v>
      </c>
      <c r="E97" s="27"/>
      <c r="F97" s="125" t="s">
        <v>15</v>
      </c>
      <c r="G97" s="146">
        <v>3</v>
      </c>
      <c r="H97" s="28">
        <v>350</v>
      </c>
      <c r="I97" s="25">
        <f t="shared" si="5"/>
        <v>1050</v>
      </c>
      <c r="J97" s="16"/>
    </row>
    <row r="98" spans="2:10" ht="35.1" customHeight="1" x14ac:dyDescent="0.3">
      <c r="B98" s="125"/>
      <c r="C98" s="26"/>
      <c r="D98" s="26" t="s">
        <v>236</v>
      </c>
      <c r="E98" s="27"/>
      <c r="F98" s="125" t="s">
        <v>15</v>
      </c>
      <c r="G98" s="146">
        <v>4</v>
      </c>
      <c r="H98" s="28">
        <v>350</v>
      </c>
      <c r="I98" s="25">
        <f t="shared" si="5"/>
        <v>1400</v>
      </c>
      <c r="J98" s="16"/>
    </row>
    <row r="99" spans="2:10" ht="35.1" customHeight="1" x14ac:dyDescent="0.3">
      <c r="B99" s="125"/>
      <c r="C99" s="26"/>
      <c r="D99" s="26" t="s">
        <v>149</v>
      </c>
      <c r="E99" s="27"/>
      <c r="F99" s="125" t="s">
        <v>15</v>
      </c>
      <c r="G99" s="146">
        <v>5</v>
      </c>
      <c r="H99" s="28">
        <v>350</v>
      </c>
      <c r="I99" s="25">
        <f t="shared" si="5"/>
        <v>1750</v>
      </c>
      <c r="J99" s="16"/>
    </row>
    <row r="100" spans="2:10" ht="35.1" customHeight="1" x14ac:dyDescent="0.3">
      <c r="B100" s="125"/>
      <c r="C100" s="26"/>
      <c r="D100" s="26" t="s">
        <v>150</v>
      </c>
      <c r="E100" s="27"/>
      <c r="F100" s="125" t="s">
        <v>15</v>
      </c>
      <c r="G100" s="146">
        <v>1</v>
      </c>
      <c r="H100" s="28">
        <v>350</v>
      </c>
      <c r="I100" s="25">
        <f t="shared" si="5"/>
        <v>350</v>
      </c>
      <c r="J100" s="16"/>
    </row>
    <row r="101" spans="2:10" ht="35.1" customHeight="1" x14ac:dyDescent="0.3">
      <c r="B101" s="125"/>
      <c r="C101" s="26"/>
      <c r="D101" s="26" t="s">
        <v>151</v>
      </c>
      <c r="E101" s="27"/>
      <c r="F101" s="125" t="s">
        <v>15</v>
      </c>
      <c r="G101" s="146">
        <v>8</v>
      </c>
      <c r="H101" s="28">
        <v>400</v>
      </c>
      <c r="I101" s="25">
        <f t="shared" si="5"/>
        <v>3200</v>
      </c>
      <c r="J101" s="16"/>
    </row>
    <row r="102" spans="2:10" ht="15" customHeight="1" x14ac:dyDescent="0.3">
      <c r="B102" s="122" t="s">
        <v>62</v>
      </c>
      <c r="C102" s="26"/>
      <c r="D102" s="147" t="s">
        <v>142</v>
      </c>
      <c r="E102" s="26"/>
      <c r="F102" s="122" t="s">
        <v>39</v>
      </c>
      <c r="G102" s="123">
        <v>21</v>
      </c>
      <c r="H102" s="28">
        <v>150</v>
      </c>
      <c r="I102" s="25">
        <f t="shared" si="5"/>
        <v>3150</v>
      </c>
      <c r="J102" s="16"/>
    </row>
    <row r="103" spans="2:10" ht="15" customHeight="1" x14ac:dyDescent="0.3">
      <c r="B103" s="122" t="s">
        <v>62</v>
      </c>
      <c r="C103" s="26"/>
      <c r="D103" s="147" t="s">
        <v>153</v>
      </c>
      <c r="E103" s="26"/>
      <c r="F103" s="27" t="s">
        <v>26</v>
      </c>
      <c r="G103" s="130">
        <v>1</v>
      </c>
      <c r="H103" s="28">
        <v>3000</v>
      </c>
      <c r="I103" s="25">
        <f t="shared" si="5"/>
        <v>3000</v>
      </c>
      <c r="J103" s="16"/>
    </row>
    <row r="104" spans="2:10" ht="15" customHeight="1" x14ac:dyDescent="0.3">
      <c r="B104" s="27">
        <v>80324</v>
      </c>
      <c r="C104" s="26"/>
      <c r="D104" s="26" t="s">
        <v>112</v>
      </c>
      <c r="E104" s="26"/>
      <c r="F104" s="27" t="s">
        <v>26</v>
      </c>
      <c r="G104" s="130">
        <v>1</v>
      </c>
      <c r="H104" s="28">
        <v>1500</v>
      </c>
      <c r="I104" s="25">
        <f t="shared" si="5"/>
        <v>1500</v>
      </c>
    </row>
    <row r="105" spans="2:10" ht="15" customHeight="1" thickBot="1" x14ac:dyDescent="0.35">
      <c r="B105" s="137">
        <v>80326</v>
      </c>
      <c r="C105" s="149"/>
      <c r="D105" s="149" t="s">
        <v>113</v>
      </c>
      <c r="E105" s="137"/>
      <c r="F105" s="137" t="s">
        <v>26</v>
      </c>
      <c r="G105" s="140">
        <v>1</v>
      </c>
      <c r="H105" s="152">
        <v>1000</v>
      </c>
      <c r="I105" s="25">
        <f t="shared" si="5"/>
        <v>1000</v>
      </c>
    </row>
    <row r="106" spans="2:10" ht="15.6" customHeight="1" thickTop="1" x14ac:dyDescent="0.3">
      <c r="B106" s="30"/>
      <c r="C106" s="30"/>
      <c r="D106" s="30"/>
      <c r="E106" s="30"/>
      <c r="F106" s="48"/>
      <c r="G106" s="49"/>
      <c r="H106" s="50" t="s">
        <v>11</v>
      </c>
      <c r="I106" s="51">
        <f>SUM(I87:I105)</f>
        <v>62288.2</v>
      </c>
    </row>
    <row r="107" spans="2:10" ht="15.6" customHeight="1" x14ac:dyDescent="0.3">
      <c r="B107" s="43" t="s">
        <v>32</v>
      </c>
      <c r="C107" s="43"/>
      <c r="D107" s="43"/>
      <c r="E107" s="37"/>
      <c r="F107" s="38"/>
      <c r="G107" s="39"/>
      <c r="H107" s="40"/>
      <c r="I107" s="41"/>
      <c r="J107" s="16"/>
    </row>
    <row r="108" spans="2:10" ht="15.6" customHeight="1" thickBot="1" x14ac:dyDescent="0.35">
      <c r="B108" s="19" t="s">
        <v>1</v>
      </c>
      <c r="C108" s="19"/>
      <c r="D108" s="19" t="s">
        <v>2</v>
      </c>
      <c r="E108" s="83" t="s">
        <v>3</v>
      </c>
      <c r="F108" s="20" t="s">
        <v>4</v>
      </c>
      <c r="G108" s="21" t="s">
        <v>5</v>
      </c>
      <c r="H108" s="22" t="s">
        <v>6</v>
      </c>
      <c r="I108" s="23" t="s">
        <v>7</v>
      </c>
      <c r="J108" s="16"/>
    </row>
    <row r="109" spans="2:10" ht="15" customHeight="1" thickTop="1" x14ac:dyDescent="0.2">
      <c r="B109" s="160">
        <v>90201</v>
      </c>
      <c r="C109" s="164"/>
      <c r="D109" s="162" t="s">
        <v>165</v>
      </c>
      <c r="E109" s="166"/>
      <c r="F109" s="160" t="s">
        <v>79</v>
      </c>
      <c r="G109" s="163">
        <v>2900</v>
      </c>
      <c r="H109" s="156">
        <v>2.8</v>
      </c>
      <c r="I109" s="25">
        <f t="shared" ref="I109:I133" si="6">G109*H109</f>
        <v>8119.9999999999991</v>
      </c>
      <c r="J109" s="77"/>
    </row>
    <row r="110" spans="2:10" ht="35.1" customHeight="1" x14ac:dyDescent="0.2">
      <c r="B110" s="125">
        <v>90201</v>
      </c>
      <c r="C110" s="26" t="s">
        <v>18</v>
      </c>
      <c r="D110" s="153" t="s">
        <v>284</v>
      </c>
      <c r="E110" s="27"/>
      <c r="F110" s="125" t="s">
        <v>79</v>
      </c>
      <c r="G110" s="146">
        <v>470</v>
      </c>
      <c r="H110" s="28">
        <v>2.8</v>
      </c>
      <c r="I110" s="25">
        <f t="shared" si="6"/>
        <v>1316</v>
      </c>
      <c r="J110" s="77"/>
    </row>
    <row r="111" spans="2:10" ht="35.1" customHeight="1" x14ac:dyDescent="0.2">
      <c r="B111" s="125">
        <v>90201</v>
      </c>
      <c r="C111" s="26" t="s">
        <v>19</v>
      </c>
      <c r="D111" s="153" t="s">
        <v>302</v>
      </c>
      <c r="E111" s="27"/>
      <c r="F111" s="125" t="s">
        <v>79</v>
      </c>
      <c r="G111" s="146">
        <v>13</v>
      </c>
      <c r="H111" s="28">
        <v>2.8</v>
      </c>
      <c r="I111" s="25">
        <f t="shared" si="6"/>
        <v>36.4</v>
      </c>
      <c r="J111" s="77"/>
    </row>
    <row r="112" spans="2:10" ht="50.1" customHeight="1" x14ac:dyDescent="0.2">
      <c r="B112" s="125">
        <v>90301</v>
      </c>
      <c r="C112" s="26" t="s">
        <v>18</v>
      </c>
      <c r="D112" s="153" t="s">
        <v>287</v>
      </c>
      <c r="E112" s="27"/>
      <c r="F112" s="125" t="s">
        <v>15</v>
      </c>
      <c r="G112" s="146">
        <v>1</v>
      </c>
      <c r="H112" s="28">
        <v>300</v>
      </c>
      <c r="I112" s="25">
        <f t="shared" si="6"/>
        <v>300</v>
      </c>
      <c r="J112" s="77"/>
    </row>
    <row r="113" spans="2:10" ht="35.1" customHeight="1" x14ac:dyDescent="0.2">
      <c r="B113" s="125">
        <v>90301</v>
      </c>
      <c r="C113" s="26" t="s">
        <v>19</v>
      </c>
      <c r="D113" s="153" t="s">
        <v>303</v>
      </c>
      <c r="E113" s="27"/>
      <c r="F113" s="125" t="s">
        <v>15</v>
      </c>
      <c r="G113" s="146">
        <v>7</v>
      </c>
      <c r="H113" s="28">
        <v>300</v>
      </c>
      <c r="I113" s="25">
        <f t="shared" si="6"/>
        <v>2100</v>
      </c>
      <c r="J113" s="77"/>
    </row>
    <row r="114" spans="2:10" ht="50.1" customHeight="1" x14ac:dyDescent="0.2">
      <c r="B114" s="125">
        <v>90302</v>
      </c>
      <c r="C114" s="26" t="s">
        <v>18</v>
      </c>
      <c r="D114" s="153" t="s">
        <v>304</v>
      </c>
      <c r="E114" s="27"/>
      <c r="F114" s="125" t="s">
        <v>15</v>
      </c>
      <c r="G114" s="146">
        <v>9</v>
      </c>
      <c r="H114" s="28">
        <v>300</v>
      </c>
      <c r="I114" s="25">
        <f t="shared" si="6"/>
        <v>2700</v>
      </c>
      <c r="J114" s="77"/>
    </row>
    <row r="115" spans="2:10" ht="50.1" customHeight="1" x14ac:dyDescent="0.2">
      <c r="B115" s="125">
        <v>90302</v>
      </c>
      <c r="C115" s="26" t="s">
        <v>19</v>
      </c>
      <c r="D115" s="153" t="s">
        <v>291</v>
      </c>
      <c r="E115" s="27"/>
      <c r="F115" s="125" t="s">
        <v>15</v>
      </c>
      <c r="G115" s="146">
        <v>13</v>
      </c>
      <c r="H115" s="28">
        <v>300</v>
      </c>
      <c r="I115" s="25">
        <f t="shared" si="6"/>
        <v>3900</v>
      </c>
      <c r="J115" s="77"/>
    </row>
    <row r="116" spans="2:10" s="121" customFormat="1" ht="50.1" customHeight="1" x14ac:dyDescent="0.25">
      <c r="B116" s="125">
        <v>90302</v>
      </c>
      <c r="C116" s="26" t="s">
        <v>20</v>
      </c>
      <c r="D116" s="153" t="s">
        <v>305</v>
      </c>
      <c r="E116" s="27"/>
      <c r="F116" s="125" t="s">
        <v>15</v>
      </c>
      <c r="G116" s="146">
        <v>5</v>
      </c>
      <c r="H116" s="28">
        <v>300</v>
      </c>
      <c r="I116" s="25">
        <f t="shared" si="6"/>
        <v>1500</v>
      </c>
      <c r="J116" s="77"/>
    </row>
    <row r="117" spans="2:10" s="121" customFormat="1" ht="50.1" customHeight="1" x14ac:dyDescent="0.25">
      <c r="B117" s="125">
        <v>90302</v>
      </c>
      <c r="C117" s="26" t="s">
        <v>22</v>
      </c>
      <c r="D117" s="153" t="s">
        <v>306</v>
      </c>
      <c r="E117" s="27"/>
      <c r="F117" s="125" t="s">
        <v>15</v>
      </c>
      <c r="G117" s="146">
        <v>23</v>
      </c>
      <c r="H117" s="28">
        <v>300</v>
      </c>
      <c r="I117" s="25">
        <f t="shared" si="6"/>
        <v>6900</v>
      </c>
      <c r="J117" s="77"/>
    </row>
    <row r="118" spans="2:10" s="288" customFormat="1" ht="50.1" customHeight="1" x14ac:dyDescent="0.25">
      <c r="B118" s="125">
        <v>90602</v>
      </c>
      <c r="C118" s="154" t="s">
        <v>18</v>
      </c>
      <c r="D118" s="153" t="s">
        <v>307</v>
      </c>
      <c r="E118" s="155"/>
      <c r="F118" s="125" t="s">
        <v>15</v>
      </c>
      <c r="G118" s="146">
        <v>7</v>
      </c>
      <c r="H118" s="229">
        <v>10</v>
      </c>
      <c r="I118" s="329">
        <f t="shared" si="6"/>
        <v>70</v>
      </c>
      <c r="J118" s="286"/>
    </row>
    <row r="119" spans="2:10" s="288" customFormat="1" ht="50.1" customHeight="1" x14ac:dyDescent="0.25">
      <c r="B119" s="125">
        <v>90602</v>
      </c>
      <c r="C119" s="154" t="s">
        <v>19</v>
      </c>
      <c r="D119" s="153" t="s">
        <v>308</v>
      </c>
      <c r="E119" s="155"/>
      <c r="F119" s="125" t="s">
        <v>15</v>
      </c>
      <c r="G119" s="146">
        <v>12</v>
      </c>
      <c r="H119" s="229">
        <v>10</v>
      </c>
      <c r="I119" s="329">
        <f t="shared" si="6"/>
        <v>120</v>
      </c>
      <c r="J119" s="286"/>
    </row>
    <row r="120" spans="2:10" s="288" customFormat="1" ht="50.1" customHeight="1" x14ac:dyDescent="0.25">
      <c r="B120" s="125">
        <v>90602</v>
      </c>
      <c r="C120" s="154" t="s">
        <v>20</v>
      </c>
      <c r="D120" s="153" t="s">
        <v>309</v>
      </c>
      <c r="E120" s="155"/>
      <c r="F120" s="125" t="s">
        <v>15</v>
      </c>
      <c r="G120" s="146">
        <v>399</v>
      </c>
      <c r="H120" s="229">
        <v>10</v>
      </c>
      <c r="I120" s="329">
        <f t="shared" si="6"/>
        <v>3990</v>
      </c>
      <c r="J120" s="286"/>
    </row>
    <row r="121" spans="2:10" s="288" customFormat="1" ht="50.1" customHeight="1" x14ac:dyDescent="0.25">
      <c r="B121" s="125">
        <v>90602</v>
      </c>
      <c r="C121" s="154" t="s">
        <v>22</v>
      </c>
      <c r="D121" s="153" t="s">
        <v>296</v>
      </c>
      <c r="E121" s="155"/>
      <c r="F121" s="125" t="s">
        <v>15</v>
      </c>
      <c r="G121" s="146">
        <v>13</v>
      </c>
      <c r="H121" s="229">
        <v>10</v>
      </c>
      <c r="I121" s="329">
        <f t="shared" si="6"/>
        <v>130</v>
      </c>
      <c r="J121" s="286"/>
    </row>
    <row r="122" spans="2:10" s="288" customFormat="1" ht="50.1" customHeight="1" x14ac:dyDescent="0.25">
      <c r="B122" s="125">
        <v>90602</v>
      </c>
      <c r="C122" s="154" t="s">
        <v>34</v>
      </c>
      <c r="D122" s="153" t="s">
        <v>310</v>
      </c>
      <c r="E122" s="155"/>
      <c r="F122" s="125" t="s">
        <v>15</v>
      </c>
      <c r="G122" s="146">
        <v>181</v>
      </c>
      <c r="H122" s="229">
        <v>10</v>
      </c>
      <c r="I122" s="329">
        <f t="shared" si="6"/>
        <v>1810</v>
      </c>
      <c r="J122" s="286"/>
    </row>
    <row r="123" spans="2:10" s="284" customFormat="1" ht="50.1" customHeight="1" x14ac:dyDescent="0.2">
      <c r="B123" s="125">
        <v>90602</v>
      </c>
      <c r="C123" s="154" t="s">
        <v>35</v>
      </c>
      <c r="D123" s="147" t="s">
        <v>311</v>
      </c>
      <c r="E123" s="155"/>
      <c r="F123" s="125" t="s">
        <v>15</v>
      </c>
      <c r="G123" s="146">
        <v>384</v>
      </c>
      <c r="H123" s="229">
        <v>10</v>
      </c>
      <c r="I123" s="329">
        <f t="shared" si="6"/>
        <v>3840</v>
      </c>
      <c r="J123" s="286"/>
    </row>
    <row r="124" spans="2:10" s="288" customFormat="1" ht="50.1" customHeight="1" x14ac:dyDescent="0.25">
      <c r="B124" s="125">
        <v>90603</v>
      </c>
      <c r="C124" s="154"/>
      <c r="D124" s="153" t="s">
        <v>312</v>
      </c>
      <c r="E124" s="155"/>
      <c r="F124" s="125" t="s">
        <v>15</v>
      </c>
      <c r="G124" s="146">
        <v>16</v>
      </c>
      <c r="H124" s="229">
        <v>10</v>
      </c>
      <c r="I124" s="329">
        <f t="shared" si="6"/>
        <v>160</v>
      </c>
      <c r="J124" s="286"/>
    </row>
    <row r="125" spans="2:10" ht="15" customHeight="1" x14ac:dyDescent="0.2">
      <c r="B125" s="125">
        <v>93003</v>
      </c>
      <c r="C125" s="26"/>
      <c r="D125" s="147" t="s">
        <v>243</v>
      </c>
      <c r="E125" s="27"/>
      <c r="F125" s="122" t="s">
        <v>15</v>
      </c>
      <c r="G125" s="123">
        <v>4</v>
      </c>
      <c r="H125" s="28">
        <v>2000</v>
      </c>
      <c r="I125" s="25">
        <f t="shared" si="6"/>
        <v>8000</v>
      </c>
      <c r="J125" s="77"/>
    </row>
    <row r="126" spans="2:10" ht="35.1" customHeight="1" x14ac:dyDescent="0.2">
      <c r="B126" s="125">
        <v>93001</v>
      </c>
      <c r="C126" s="26" t="s">
        <v>18</v>
      </c>
      <c r="D126" s="165" t="s">
        <v>286</v>
      </c>
      <c r="E126" s="27"/>
      <c r="F126" s="125" t="s">
        <v>15</v>
      </c>
      <c r="G126" s="146">
        <v>1</v>
      </c>
      <c r="H126" s="28">
        <v>750</v>
      </c>
      <c r="I126" s="25">
        <f t="shared" si="6"/>
        <v>750</v>
      </c>
      <c r="J126" s="77"/>
    </row>
    <row r="127" spans="2:10" s="121" customFormat="1" ht="35.1" customHeight="1" x14ac:dyDescent="0.25">
      <c r="B127" s="125">
        <v>93001</v>
      </c>
      <c r="C127" s="26" t="s">
        <v>19</v>
      </c>
      <c r="D127" s="153" t="s">
        <v>242</v>
      </c>
      <c r="E127" s="27"/>
      <c r="F127" s="125" t="s">
        <v>15</v>
      </c>
      <c r="G127" s="146">
        <v>2</v>
      </c>
      <c r="H127" s="28">
        <v>1000</v>
      </c>
      <c r="I127" s="25">
        <f t="shared" si="6"/>
        <v>2000</v>
      </c>
      <c r="J127" s="77"/>
    </row>
    <row r="128" spans="2:10" ht="15" customHeight="1" x14ac:dyDescent="0.2">
      <c r="B128" s="125">
        <v>91101</v>
      </c>
      <c r="C128" s="26"/>
      <c r="D128" s="165" t="s">
        <v>275</v>
      </c>
      <c r="E128" s="27"/>
      <c r="F128" s="122" t="s">
        <v>15</v>
      </c>
      <c r="G128" s="123">
        <v>2</v>
      </c>
      <c r="H128" s="28">
        <v>4500</v>
      </c>
      <c r="I128" s="25">
        <f t="shared" si="6"/>
        <v>9000</v>
      </c>
      <c r="J128" s="77"/>
    </row>
    <row r="129" spans="1:11" ht="35.1" customHeight="1" x14ac:dyDescent="0.2">
      <c r="B129" s="125">
        <v>92005</v>
      </c>
      <c r="C129" s="26"/>
      <c r="D129" s="153" t="s">
        <v>389</v>
      </c>
      <c r="E129" s="27"/>
      <c r="F129" s="125" t="s">
        <v>25</v>
      </c>
      <c r="G129" s="146">
        <v>28</v>
      </c>
      <c r="H129" s="28">
        <v>950</v>
      </c>
      <c r="I129" s="25">
        <f t="shared" si="6"/>
        <v>26600</v>
      </c>
      <c r="J129" s="77"/>
    </row>
    <row r="130" spans="1:11" ht="35.1" customHeight="1" x14ac:dyDescent="0.2">
      <c r="B130" s="125">
        <v>92006</v>
      </c>
      <c r="C130" s="26"/>
      <c r="D130" s="153" t="s">
        <v>387</v>
      </c>
      <c r="E130" s="27"/>
      <c r="F130" s="125" t="s">
        <v>25</v>
      </c>
      <c r="G130" s="146">
        <v>120</v>
      </c>
      <c r="H130" s="28">
        <v>450</v>
      </c>
      <c r="I130" s="25">
        <f t="shared" si="6"/>
        <v>54000</v>
      </c>
      <c r="J130" s="77"/>
    </row>
    <row r="131" spans="1:11" ht="35.1" customHeight="1" x14ac:dyDescent="0.3">
      <c r="B131" s="125" t="s">
        <v>62</v>
      </c>
      <c r="C131" s="154"/>
      <c r="D131" s="225" t="s">
        <v>300</v>
      </c>
      <c r="E131" s="226"/>
      <c r="F131" s="227" t="s">
        <v>301</v>
      </c>
      <c r="G131" s="228">
        <v>2</v>
      </c>
      <c r="H131" s="229">
        <v>1500</v>
      </c>
      <c r="I131" s="25">
        <f t="shared" si="6"/>
        <v>3000</v>
      </c>
    </row>
    <row r="132" spans="1:11" ht="15" customHeight="1" x14ac:dyDescent="0.2">
      <c r="B132" s="125" t="s">
        <v>62</v>
      </c>
      <c r="C132" s="26"/>
      <c r="D132" s="147" t="s">
        <v>282</v>
      </c>
      <c r="E132" s="27"/>
      <c r="F132" s="122" t="s">
        <v>15</v>
      </c>
      <c r="G132" s="123">
        <v>2</v>
      </c>
      <c r="H132" s="28">
        <v>1500</v>
      </c>
      <c r="I132" s="25">
        <f t="shared" si="6"/>
        <v>3000</v>
      </c>
      <c r="J132" s="77"/>
    </row>
    <row r="133" spans="1:11" ht="15" customHeight="1" thickBot="1" x14ac:dyDescent="0.25">
      <c r="B133" s="216" t="s">
        <v>62</v>
      </c>
      <c r="C133" s="168"/>
      <c r="D133" s="218" t="s">
        <v>134</v>
      </c>
      <c r="E133" s="170"/>
      <c r="F133" s="216" t="s">
        <v>135</v>
      </c>
      <c r="G133" s="230">
        <v>66</v>
      </c>
      <c r="H133" s="172">
        <v>25</v>
      </c>
      <c r="I133" s="25">
        <f t="shared" si="6"/>
        <v>1650</v>
      </c>
      <c r="J133" s="77"/>
    </row>
    <row r="134" spans="1:11" ht="15.6" customHeight="1" thickTop="1" x14ac:dyDescent="0.3">
      <c r="B134" s="30"/>
      <c r="C134" s="30"/>
      <c r="D134" s="30"/>
      <c r="E134" s="30"/>
      <c r="F134" s="48"/>
      <c r="G134" s="49"/>
      <c r="H134" s="50" t="s">
        <v>11</v>
      </c>
      <c r="I134" s="51">
        <f>SUM(I109:I133)</f>
        <v>144992.4</v>
      </c>
      <c r="J134" s="16"/>
    </row>
    <row r="135" spans="1:11" ht="15.6" customHeight="1" x14ac:dyDescent="0.3">
      <c r="B135" s="31"/>
      <c r="C135" s="31"/>
      <c r="D135" s="31"/>
      <c r="E135" s="31"/>
      <c r="F135" s="32"/>
      <c r="G135" s="17"/>
      <c r="H135" s="33"/>
      <c r="I135" s="18"/>
      <c r="J135" s="16"/>
    </row>
    <row r="137" spans="1:11" ht="20.100000000000001" customHeight="1" x14ac:dyDescent="0.3">
      <c r="C137" s="304" t="s">
        <v>33</v>
      </c>
      <c r="D137" s="304"/>
      <c r="E137" s="304"/>
      <c r="F137" s="304"/>
      <c r="G137" s="304"/>
      <c r="H137" s="317">
        <f>I18+I27+I39+I65+I70+I84+I106+I134</f>
        <v>737641.74599999993</v>
      </c>
      <c r="I137" s="317"/>
    </row>
    <row r="138" spans="1:11" ht="20.100000000000001" customHeight="1" x14ac:dyDescent="0.3">
      <c r="C138" s="304" t="s">
        <v>51</v>
      </c>
      <c r="D138" s="304"/>
      <c r="E138" s="304"/>
      <c r="F138" s="304"/>
      <c r="G138" s="304"/>
      <c r="H138" s="317">
        <f>H137*0.2</f>
        <v>147528.3492</v>
      </c>
      <c r="I138" s="317"/>
    </row>
    <row r="139" spans="1:11" ht="20.100000000000001" customHeight="1" x14ac:dyDescent="0.3">
      <c r="C139" s="304" t="s">
        <v>52</v>
      </c>
      <c r="D139" s="304"/>
      <c r="E139" s="304"/>
      <c r="F139" s="304"/>
      <c r="G139" s="305"/>
      <c r="H139" s="318">
        <f>H137+H138</f>
        <v>885170.09519999987</v>
      </c>
      <c r="I139" s="318"/>
    </row>
    <row r="140" spans="1:11" ht="15" customHeight="1" x14ac:dyDescent="0.3"/>
    <row r="141" spans="1:11" ht="15" customHeight="1" x14ac:dyDescent="0.3"/>
    <row r="142" spans="1:11" s="67" customFormat="1" ht="15" customHeight="1" x14ac:dyDescent="0.3">
      <c r="A142" s="62"/>
      <c r="B142" s="326" t="s">
        <v>57</v>
      </c>
      <c r="C142" s="326"/>
      <c r="D142" s="326"/>
      <c r="E142" s="63"/>
      <c r="F142" s="63"/>
      <c r="G142" s="63"/>
      <c r="H142" s="64"/>
      <c r="I142" s="64"/>
      <c r="J142" s="65"/>
      <c r="K142" s="66"/>
    </row>
    <row r="143" spans="1:11" s="67" customFormat="1" ht="15" customHeight="1" x14ac:dyDescent="0.3">
      <c r="A143" s="62"/>
      <c r="B143" s="316" t="s">
        <v>375</v>
      </c>
      <c r="C143" s="316"/>
      <c r="D143" s="316"/>
      <c r="E143" s="316"/>
      <c r="F143" s="316"/>
      <c r="G143" s="316"/>
      <c r="H143" s="316"/>
      <c r="I143" s="316"/>
      <c r="J143" s="68"/>
      <c r="K143" s="66"/>
    </row>
    <row r="144" spans="1:11" s="67" customFormat="1" ht="33.75" customHeight="1" x14ac:dyDescent="0.3">
      <c r="A144" s="62"/>
      <c r="B144" s="316"/>
      <c r="C144" s="316"/>
      <c r="D144" s="316"/>
      <c r="E144" s="316"/>
      <c r="F144" s="316"/>
      <c r="G144" s="316"/>
      <c r="H144" s="316"/>
      <c r="I144" s="316"/>
      <c r="J144" s="68"/>
      <c r="K144" s="66"/>
    </row>
    <row r="145" spans="1:12" s="67" customFormat="1" ht="15" customHeight="1" x14ac:dyDescent="0.3">
      <c r="A145" s="62"/>
      <c r="B145" s="322" t="s">
        <v>376</v>
      </c>
      <c r="C145" s="322"/>
      <c r="D145" s="322"/>
      <c r="E145" s="322"/>
      <c r="F145" s="322"/>
      <c r="G145" s="322"/>
      <c r="H145" s="322"/>
      <c r="I145" s="322"/>
      <c r="J145" s="68"/>
      <c r="K145" s="66"/>
    </row>
    <row r="146" spans="1:12" s="67" customFormat="1" ht="15" customHeight="1" x14ac:dyDescent="0.3">
      <c r="A146" s="62"/>
      <c r="B146" s="327" t="s">
        <v>377</v>
      </c>
      <c r="C146" s="327"/>
      <c r="D146" s="327"/>
      <c r="E146" s="327"/>
      <c r="F146" s="327"/>
      <c r="G146" s="327"/>
      <c r="H146" s="327"/>
      <c r="I146" s="327"/>
      <c r="J146" s="68"/>
      <c r="K146" s="66"/>
    </row>
    <row r="147" spans="1:12" s="67" customFormat="1" x14ac:dyDescent="0.3">
      <c r="A147" s="62"/>
      <c r="B147" s="327"/>
      <c r="C147" s="327"/>
      <c r="D147" s="327"/>
      <c r="E147" s="327"/>
      <c r="F147" s="327"/>
      <c r="G147" s="327"/>
      <c r="H147" s="327"/>
      <c r="I147" s="327"/>
      <c r="J147" s="68"/>
      <c r="K147" s="66"/>
    </row>
    <row r="148" spans="1:12" s="67" customFormat="1" ht="7.5" customHeight="1" x14ac:dyDescent="0.3">
      <c r="A148" s="62"/>
      <c r="B148" s="327"/>
      <c r="C148" s="327"/>
      <c r="D148" s="327"/>
      <c r="E148" s="327"/>
      <c r="F148" s="327"/>
      <c r="G148" s="327"/>
      <c r="H148" s="327"/>
      <c r="I148" s="327"/>
      <c r="J148" s="68"/>
      <c r="K148" s="66"/>
    </row>
    <row r="149" spans="1:12" s="67" customFormat="1" ht="10.5" customHeight="1" x14ac:dyDescent="0.3">
      <c r="A149" s="62"/>
      <c r="B149" s="327"/>
      <c r="C149" s="327"/>
      <c r="D149" s="327"/>
      <c r="E149" s="327"/>
      <c r="F149" s="327"/>
      <c r="G149" s="327"/>
      <c r="H149" s="327"/>
      <c r="I149" s="327"/>
      <c r="J149" s="68"/>
      <c r="K149" s="66"/>
    </row>
    <row r="150" spans="1:12" s="67" customFormat="1" ht="35.1" customHeight="1" x14ac:dyDescent="0.3">
      <c r="A150" s="62"/>
      <c r="B150" s="327" t="s">
        <v>378</v>
      </c>
      <c r="C150" s="327"/>
      <c r="D150" s="327"/>
      <c r="E150" s="327"/>
      <c r="F150" s="327"/>
      <c r="G150" s="327"/>
      <c r="H150" s="327"/>
      <c r="I150" s="327"/>
      <c r="J150" s="68"/>
      <c r="K150" s="66"/>
    </row>
    <row r="151" spans="1:12" s="67" customFormat="1" ht="34.5" customHeight="1" x14ac:dyDescent="0.3">
      <c r="A151" s="62"/>
      <c r="B151" s="299" t="s">
        <v>381</v>
      </c>
      <c r="C151" s="299"/>
      <c r="D151" s="299"/>
      <c r="E151" s="299"/>
      <c r="F151" s="299"/>
      <c r="G151" s="299"/>
      <c r="H151" s="299"/>
      <c r="I151" s="299"/>
      <c r="J151" s="69"/>
      <c r="K151" s="70"/>
      <c r="L151" s="71"/>
    </row>
    <row r="152" spans="1:12" s="67" customFormat="1" ht="15.75" customHeight="1" x14ac:dyDescent="0.3">
      <c r="A152" s="62"/>
      <c r="B152" s="299"/>
      <c r="C152" s="299"/>
      <c r="D152" s="299"/>
      <c r="E152" s="299"/>
      <c r="F152" s="299"/>
      <c r="G152" s="299"/>
      <c r="H152" s="299"/>
      <c r="I152" s="299"/>
      <c r="J152" s="68"/>
      <c r="K152" s="66"/>
    </row>
    <row r="153" spans="1:12" s="67" customFormat="1" ht="50.1" customHeight="1" x14ac:dyDescent="0.3">
      <c r="A153" s="62"/>
      <c r="B153" s="322" t="s">
        <v>379</v>
      </c>
      <c r="C153" s="322"/>
      <c r="D153" s="322"/>
      <c r="E153" s="322"/>
      <c r="F153" s="322"/>
      <c r="G153" s="322"/>
      <c r="H153" s="322"/>
      <c r="I153" s="322"/>
      <c r="J153" s="68"/>
      <c r="K153" s="66"/>
    </row>
    <row r="154" spans="1:12" s="67" customFormat="1" ht="50.1" customHeight="1" x14ac:dyDescent="0.3">
      <c r="A154" s="62"/>
      <c r="B154" s="322" t="s">
        <v>380</v>
      </c>
      <c r="C154" s="322"/>
      <c r="D154" s="322"/>
      <c r="E154" s="322"/>
      <c r="F154" s="322"/>
      <c r="G154" s="322"/>
      <c r="H154" s="322"/>
      <c r="I154" s="322"/>
      <c r="J154" s="68"/>
      <c r="K154" s="66"/>
    </row>
    <row r="155" spans="1:12" s="67" customFormat="1" ht="80.099999999999994" customHeight="1" x14ac:dyDescent="0.3">
      <c r="A155" s="62"/>
      <c r="B155" s="322" t="s">
        <v>432</v>
      </c>
      <c r="C155" s="322"/>
      <c r="D155" s="322"/>
      <c r="E155" s="322"/>
      <c r="F155" s="322"/>
      <c r="G155" s="322"/>
      <c r="H155" s="322"/>
      <c r="I155" s="322"/>
      <c r="J155" s="68"/>
      <c r="K155" s="66"/>
    </row>
    <row r="156" spans="1:12" s="67" customFormat="1" ht="15" customHeight="1" x14ac:dyDescent="0.3">
      <c r="A156" s="62"/>
      <c r="B156" s="322" t="s">
        <v>374</v>
      </c>
      <c r="C156" s="322"/>
      <c r="D156" s="322"/>
      <c r="E156" s="322"/>
      <c r="F156" s="322"/>
      <c r="G156" s="322"/>
      <c r="H156" s="322"/>
      <c r="I156" s="322"/>
      <c r="J156" s="68"/>
      <c r="K156" s="66"/>
    </row>
    <row r="157" spans="1:12" s="67" customFormat="1" ht="60" customHeight="1" x14ac:dyDescent="0.3">
      <c r="A157" s="62"/>
      <c r="B157" s="325" t="s">
        <v>398</v>
      </c>
      <c r="C157" s="325"/>
      <c r="D157" s="325"/>
      <c r="E157" s="325"/>
      <c r="F157" s="325"/>
      <c r="G157" s="325"/>
      <c r="H157" s="325"/>
      <c r="I157" s="325"/>
      <c r="J157" s="68"/>
      <c r="K157" s="66"/>
    </row>
    <row r="158" spans="1:12" s="67" customFormat="1" ht="50.1" customHeight="1" x14ac:dyDescent="0.3">
      <c r="A158" s="62"/>
      <c r="B158" s="325" t="s">
        <v>412</v>
      </c>
      <c r="C158" s="325"/>
      <c r="D158" s="325"/>
      <c r="E158" s="325"/>
      <c r="F158" s="325"/>
      <c r="G158" s="325"/>
      <c r="H158" s="325"/>
      <c r="I158" s="325"/>
      <c r="J158" s="68"/>
      <c r="K158" s="66"/>
    </row>
    <row r="159" spans="1:12" ht="15" customHeight="1" x14ac:dyDescent="0.3"/>
    <row r="160" spans="1:12" ht="15" customHeight="1" x14ac:dyDescent="0.3"/>
    <row r="161" spans="2:10" ht="15" customHeight="1" x14ac:dyDescent="0.2">
      <c r="B161" s="300" t="s">
        <v>159</v>
      </c>
      <c r="C161" s="300"/>
      <c r="D161" s="300"/>
      <c r="E161" s="300"/>
      <c r="F161" s="300"/>
      <c r="G161" s="300"/>
      <c r="H161" s="300"/>
      <c r="I161" s="300"/>
      <c r="J161" s="4"/>
    </row>
    <row r="162" spans="2:10" ht="15" customHeight="1" x14ac:dyDescent="0.2">
      <c r="B162" s="300" t="s">
        <v>345</v>
      </c>
      <c r="C162" s="300"/>
      <c r="D162" s="300"/>
      <c r="E162" s="300"/>
      <c r="F162" s="300"/>
      <c r="G162" s="300"/>
      <c r="H162" s="300"/>
      <c r="I162" s="300"/>
      <c r="J162" s="4"/>
    </row>
    <row r="164" spans="2:10" s="2" customFormat="1" ht="20.100000000000001" customHeight="1" x14ac:dyDescent="0.3">
      <c r="B164" s="324" t="s">
        <v>418</v>
      </c>
      <c r="C164" s="324"/>
      <c r="D164" s="324"/>
      <c r="E164" s="324"/>
      <c r="F164" s="324"/>
      <c r="G164" s="324"/>
      <c r="H164" s="324"/>
      <c r="I164" s="55"/>
      <c r="J164" s="101"/>
    </row>
    <row r="165" spans="2:10" ht="15" customHeight="1" x14ac:dyDescent="0.3"/>
    <row r="166" spans="2:10" ht="15.6" customHeight="1" x14ac:dyDescent="0.3">
      <c r="B166" s="43" t="s">
        <v>24</v>
      </c>
      <c r="C166" s="43"/>
      <c r="D166" s="54"/>
      <c r="E166" s="54"/>
      <c r="F166" s="53"/>
      <c r="G166" s="45"/>
      <c r="H166" s="46"/>
      <c r="I166" s="47"/>
    </row>
    <row r="167" spans="2:10" ht="15.6" customHeight="1" thickBot="1" x14ac:dyDescent="0.35">
      <c r="B167" s="19" t="s">
        <v>1</v>
      </c>
      <c r="C167" s="19"/>
      <c r="D167" s="19" t="s">
        <v>2</v>
      </c>
      <c r="E167" s="83" t="s">
        <v>3</v>
      </c>
      <c r="F167" s="20" t="s">
        <v>4</v>
      </c>
      <c r="G167" s="21" t="s">
        <v>5</v>
      </c>
      <c r="H167" s="22" t="s">
        <v>6</v>
      </c>
      <c r="I167" s="23" t="s">
        <v>7</v>
      </c>
      <c r="J167" s="16"/>
    </row>
    <row r="168" spans="2:10" ht="15" customHeight="1" thickTop="1" x14ac:dyDescent="0.3">
      <c r="B168" s="184">
        <v>50701</v>
      </c>
      <c r="C168" s="30" t="s">
        <v>18</v>
      </c>
      <c r="D168" s="162" t="s">
        <v>41</v>
      </c>
      <c r="E168" s="72"/>
      <c r="F168" s="184" t="s">
        <v>14</v>
      </c>
      <c r="G168" s="186">
        <v>15</v>
      </c>
      <c r="H168" s="24">
        <v>70</v>
      </c>
      <c r="I168" s="25">
        <f t="shared" ref="I168:I179" si="7">G168*H168</f>
        <v>1050</v>
      </c>
      <c r="J168" s="16"/>
    </row>
    <row r="169" spans="2:10" ht="15" customHeight="1" x14ac:dyDescent="0.3">
      <c r="B169" s="125">
        <v>50701</v>
      </c>
      <c r="C169" s="26" t="s">
        <v>19</v>
      </c>
      <c r="D169" s="147" t="s">
        <v>42</v>
      </c>
      <c r="E169" s="27"/>
      <c r="F169" s="125" t="s">
        <v>14</v>
      </c>
      <c r="G169" s="146">
        <v>77</v>
      </c>
      <c r="H169" s="28">
        <v>85</v>
      </c>
      <c r="I169" s="25">
        <f t="shared" si="7"/>
        <v>6545</v>
      </c>
      <c r="J169" s="16"/>
    </row>
    <row r="170" spans="2:10" ht="15" customHeight="1" x14ac:dyDescent="0.3">
      <c r="B170" s="125">
        <v>50701</v>
      </c>
      <c r="C170" s="26" t="s">
        <v>20</v>
      </c>
      <c r="D170" s="147" t="s">
        <v>43</v>
      </c>
      <c r="E170" s="27"/>
      <c r="F170" s="125" t="s">
        <v>14</v>
      </c>
      <c r="G170" s="146">
        <v>50</v>
      </c>
      <c r="H170" s="28">
        <v>90</v>
      </c>
      <c r="I170" s="25">
        <f t="shared" si="7"/>
        <v>4500</v>
      </c>
      <c r="J170" s="16"/>
    </row>
    <row r="171" spans="2:10" ht="15" customHeight="1" x14ac:dyDescent="0.3">
      <c r="B171" s="125">
        <v>50701</v>
      </c>
      <c r="C171" s="26" t="s">
        <v>22</v>
      </c>
      <c r="D171" s="147" t="s">
        <v>244</v>
      </c>
      <c r="E171" s="27"/>
      <c r="F171" s="125" t="s">
        <v>14</v>
      </c>
      <c r="G171" s="146">
        <v>7</v>
      </c>
      <c r="H171" s="28">
        <v>95</v>
      </c>
      <c r="I171" s="25">
        <f t="shared" si="7"/>
        <v>665</v>
      </c>
      <c r="J171" s="16"/>
    </row>
    <row r="172" spans="2:10" ht="35.1" customHeight="1" x14ac:dyDescent="0.3">
      <c r="B172" s="125">
        <v>50701</v>
      </c>
      <c r="C172" s="26" t="s">
        <v>34</v>
      </c>
      <c r="D172" s="165" t="s">
        <v>245</v>
      </c>
      <c r="E172" s="27"/>
      <c r="F172" s="125" t="s">
        <v>14</v>
      </c>
      <c r="G172" s="146">
        <v>235</v>
      </c>
      <c r="H172" s="28">
        <v>250</v>
      </c>
      <c r="I172" s="25">
        <f t="shared" si="7"/>
        <v>58750</v>
      </c>
      <c r="J172" s="16"/>
    </row>
    <row r="173" spans="2:10" ht="35.1" customHeight="1" x14ac:dyDescent="0.3">
      <c r="B173" s="125" t="s">
        <v>62</v>
      </c>
      <c r="C173" s="26"/>
      <c r="D173" s="153" t="s">
        <v>246</v>
      </c>
      <c r="E173" s="27"/>
      <c r="F173" s="125" t="s">
        <v>14</v>
      </c>
      <c r="G173" s="146">
        <v>384</v>
      </c>
      <c r="H173" s="28">
        <v>1</v>
      </c>
      <c r="I173" s="25">
        <f t="shared" si="7"/>
        <v>384</v>
      </c>
      <c r="J173" s="16"/>
    </row>
    <row r="174" spans="2:10" ht="35.1" customHeight="1" x14ac:dyDescent="0.3">
      <c r="B174" s="125">
        <v>50702</v>
      </c>
      <c r="C174" s="26" t="s">
        <v>18</v>
      </c>
      <c r="D174" s="153" t="s">
        <v>247</v>
      </c>
      <c r="E174" s="27"/>
      <c r="F174" s="125" t="s">
        <v>13</v>
      </c>
      <c r="G174" s="146">
        <v>3</v>
      </c>
      <c r="H174" s="28">
        <v>550</v>
      </c>
      <c r="I174" s="25">
        <f t="shared" si="7"/>
        <v>1650</v>
      </c>
      <c r="J174" s="16"/>
    </row>
    <row r="175" spans="2:10" ht="35.1" customHeight="1" x14ac:dyDescent="0.3">
      <c r="B175" s="125">
        <v>50702</v>
      </c>
      <c r="C175" s="26" t="s">
        <v>19</v>
      </c>
      <c r="D175" s="153" t="s">
        <v>166</v>
      </c>
      <c r="E175" s="27"/>
      <c r="F175" s="125" t="s">
        <v>13</v>
      </c>
      <c r="G175" s="146">
        <v>1</v>
      </c>
      <c r="H175" s="28">
        <v>550</v>
      </c>
      <c r="I175" s="25">
        <f t="shared" si="7"/>
        <v>550</v>
      </c>
      <c r="J175" s="16"/>
    </row>
    <row r="176" spans="2:10" ht="35.1" customHeight="1" x14ac:dyDescent="0.3">
      <c r="B176" s="125">
        <v>50702</v>
      </c>
      <c r="C176" s="26" t="s">
        <v>20</v>
      </c>
      <c r="D176" s="153" t="s">
        <v>167</v>
      </c>
      <c r="E176" s="27"/>
      <c r="F176" s="125" t="s">
        <v>13</v>
      </c>
      <c r="G176" s="146">
        <v>2</v>
      </c>
      <c r="H176" s="28">
        <v>550</v>
      </c>
      <c r="I176" s="25">
        <f t="shared" si="7"/>
        <v>1100</v>
      </c>
      <c r="J176" s="16"/>
    </row>
    <row r="177" spans="2:11" ht="35.1" customHeight="1" x14ac:dyDescent="0.3">
      <c r="B177" s="125">
        <v>50702</v>
      </c>
      <c r="C177" s="26" t="s">
        <v>22</v>
      </c>
      <c r="D177" s="153" t="s">
        <v>248</v>
      </c>
      <c r="E177" s="27"/>
      <c r="F177" s="125" t="s">
        <v>13</v>
      </c>
      <c r="G177" s="146">
        <v>1</v>
      </c>
      <c r="H177" s="28">
        <v>900</v>
      </c>
      <c r="I177" s="25">
        <f t="shared" si="7"/>
        <v>900</v>
      </c>
      <c r="J177" s="16"/>
    </row>
    <row r="178" spans="2:11" ht="75" customHeight="1" x14ac:dyDescent="0.3">
      <c r="B178" s="125">
        <v>50702</v>
      </c>
      <c r="C178" s="26" t="s">
        <v>34</v>
      </c>
      <c r="D178" s="147" t="s">
        <v>249</v>
      </c>
      <c r="E178" s="27"/>
      <c r="F178" s="125" t="s">
        <v>97</v>
      </c>
      <c r="G178" s="146">
        <v>4</v>
      </c>
      <c r="H178" s="28">
        <v>550</v>
      </c>
      <c r="I178" s="25">
        <f t="shared" si="7"/>
        <v>2200</v>
      </c>
      <c r="J178" s="16"/>
    </row>
    <row r="179" spans="2:11" ht="50.1" customHeight="1" thickBot="1" x14ac:dyDescent="0.35">
      <c r="B179" s="148">
        <v>50702</v>
      </c>
      <c r="C179" s="149" t="s">
        <v>35</v>
      </c>
      <c r="D179" s="158" t="s">
        <v>168</v>
      </c>
      <c r="E179" s="137"/>
      <c r="F179" s="148" t="s">
        <v>13</v>
      </c>
      <c r="G179" s="151">
        <v>6</v>
      </c>
      <c r="H179" s="152">
        <v>550</v>
      </c>
      <c r="I179" s="25">
        <f t="shared" si="7"/>
        <v>3300</v>
      </c>
      <c r="J179" s="16"/>
    </row>
    <row r="180" spans="2:11" ht="15.6" customHeight="1" thickTop="1" x14ac:dyDescent="0.3">
      <c r="B180" s="30"/>
      <c r="C180" s="30"/>
      <c r="D180" s="30"/>
      <c r="E180" s="30"/>
      <c r="F180" s="48"/>
      <c r="G180" s="49"/>
      <c r="H180" s="50" t="s">
        <v>11</v>
      </c>
      <c r="I180" s="51">
        <f>SUM(I168:I179)</f>
        <v>81594</v>
      </c>
      <c r="J180" s="16"/>
      <c r="K180" s="3"/>
    </row>
    <row r="181" spans="2:11" ht="15.6" customHeight="1" x14ac:dyDescent="0.3">
      <c r="B181" s="43" t="s">
        <v>88</v>
      </c>
      <c r="C181" s="43"/>
      <c r="D181" s="43"/>
      <c r="E181" s="37"/>
      <c r="F181" s="38"/>
      <c r="G181" s="39"/>
      <c r="H181" s="40"/>
      <c r="I181" s="41"/>
    </row>
    <row r="182" spans="2:11" ht="15.6" customHeight="1" thickBot="1" x14ac:dyDescent="0.35">
      <c r="B182" s="19" t="s">
        <v>1</v>
      </c>
      <c r="C182" s="19"/>
      <c r="D182" s="19" t="s">
        <v>2</v>
      </c>
      <c r="E182" s="83" t="s">
        <v>3</v>
      </c>
      <c r="F182" s="20" t="s">
        <v>4</v>
      </c>
      <c r="G182" s="21" t="s">
        <v>5</v>
      </c>
      <c r="H182" s="22" t="s">
        <v>6</v>
      </c>
      <c r="I182" s="23" t="s">
        <v>7</v>
      </c>
      <c r="J182" s="16"/>
      <c r="K182" s="3"/>
    </row>
    <row r="183" spans="2:11" ht="15.6" customHeight="1" thickTop="1" thickBot="1" x14ac:dyDescent="0.35">
      <c r="B183" s="178">
        <v>60503</v>
      </c>
      <c r="C183" s="231"/>
      <c r="D183" s="180" t="s">
        <v>89</v>
      </c>
      <c r="E183" s="231"/>
      <c r="F183" s="178" t="s">
        <v>29</v>
      </c>
      <c r="G183" s="182">
        <v>1</v>
      </c>
      <c r="H183" s="232">
        <v>1000</v>
      </c>
      <c r="I183" s="25">
        <f t="shared" ref="I183" si="8">G183*H183</f>
        <v>1000</v>
      </c>
      <c r="J183" s="16"/>
      <c r="K183" s="3"/>
    </row>
    <row r="184" spans="2:11" ht="15.6" customHeight="1" thickTop="1" x14ac:dyDescent="0.3">
      <c r="B184" s="15"/>
      <c r="C184" s="15"/>
      <c r="D184" s="15"/>
      <c r="E184" s="15"/>
      <c r="F184" s="48"/>
      <c r="G184" s="49"/>
      <c r="H184" s="50" t="s">
        <v>11</v>
      </c>
      <c r="I184" s="51">
        <f>SUM(I183)</f>
        <v>1000</v>
      </c>
    </row>
    <row r="185" spans="2:11" ht="15.6" customHeight="1" x14ac:dyDescent="0.3">
      <c r="B185" s="108" t="s">
        <v>30</v>
      </c>
      <c r="C185" s="108"/>
      <c r="D185" s="108"/>
      <c r="E185" s="108"/>
      <c r="F185" s="109"/>
      <c r="G185" s="110"/>
      <c r="H185" s="111"/>
      <c r="I185" s="112"/>
      <c r="J185" s="16"/>
    </row>
    <row r="186" spans="2:11" ht="15.6" customHeight="1" thickBot="1" x14ac:dyDescent="0.35">
      <c r="B186" s="19" t="s">
        <v>1</v>
      </c>
      <c r="C186" s="19"/>
      <c r="D186" s="19" t="s">
        <v>2</v>
      </c>
      <c r="E186" s="83" t="s">
        <v>3</v>
      </c>
      <c r="F186" s="20" t="s">
        <v>4</v>
      </c>
      <c r="G186" s="21" t="s">
        <v>5</v>
      </c>
      <c r="H186" s="22" t="s">
        <v>6</v>
      </c>
      <c r="I186" s="23" t="s">
        <v>7</v>
      </c>
      <c r="J186" s="16"/>
    </row>
    <row r="187" spans="2:11" ht="15" customHeight="1" thickTop="1" x14ac:dyDescent="0.3">
      <c r="B187" s="27">
        <v>80214</v>
      </c>
      <c r="C187" s="26"/>
      <c r="D187" s="26" t="s">
        <v>93</v>
      </c>
      <c r="E187" s="27" t="s">
        <v>417</v>
      </c>
      <c r="F187" s="122" t="s">
        <v>29</v>
      </c>
      <c r="G187" s="130">
        <v>1</v>
      </c>
      <c r="H187" s="24">
        <v>2000</v>
      </c>
      <c r="I187" s="25">
        <f t="shared" ref="I187:I190" si="9">G187*H187</f>
        <v>2000</v>
      </c>
    </row>
    <row r="188" spans="2:11" ht="15" customHeight="1" x14ac:dyDescent="0.3">
      <c r="B188" s="27">
        <v>81006</v>
      </c>
      <c r="C188" s="26"/>
      <c r="D188" s="26" t="s">
        <v>45</v>
      </c>
      <c r="E188" s="27" t="s">
        <v>417</v>
      </c>
      <c r="F188" s="122" t="s">
        <v>29</v>
      </c>
      <c r="G188" s="130">
        <v>1</v>
      </c>
      <c r="H188" s="28">
        <v>3000</v>
      </c>
      <c r="I188" s="25">
        <f t="shared" si="9"/>
        <v>3000</v>
      </c>
    </row>
    <row r="189" spans="2:11" ht="15" customHeight="1" x14ac:dyDescent="0.3">
      <c r="B189" s="27">
        <v>81007</v>
      </c>
      <c r="C189" s="26"/>
      <c r="D189" s="26" t="s">
        <v>46</v>
      </c>
      <c r="E189" s="27" t="s">
        <v>417</v>
      </c>
      <c r="F189" s="122" t="s">
        <v>29</v>
      </c>
      <c r="G189" s="130">
        <v>1</v>
      </c>
      <c r="H189" s="28">
        <v>2500</v>
      </c>
      <c r="I189" s="25">
        <f t="shared" si="9"/>
        <v>2500</v>
      </c>
    </row>
    <row r="190" spans="2:11" ht="15" customHeight="1" thickBot="1" x14ac:dyDescent="0.35">
      <c r="B190" s="159" t="s">
        <v>62</v>
      </c>
      <c r="C190" s="149"/>
      <c r="D190" s="239" t="s">
        <v>44</v>
      </c>
      <c r="E190" s="137" t="s">
        <v>417</v>
      </c>
      <c r="F190" s="159" t="s">
        <v>29</v>
      </c>
      <c r="G190" s="187">
        <v>1</v>
      </c>
      <c r="H190" s="152">
        <v>1500</v>
      </c>
      <c r="I190" s="25">
        <f t="shared" si="9"/>
        <v>1500</v>
      </c>
    </row>
    <row r="191" spans="2:11" ht="15.6" customHeight="1" thickTop="1" x14ac:dyDescent="0.3">
      <c r="B191" s="30"/>
      <c r="C191" s="30"/>
      <c r="D191" s="30"/>
      <c r="E191" s="30"/>
      <c r="F191" s="48"/>
      <c r="G191" s="49"/>
      <c r="H191" s="50" t="s">
        <v>11</v>
      </c>
      <c r="I191" s="51">
        <f>SUM(I187:I190)</f>
        <v>9000</v>
      </c>
      <c r="J191" s="16"/>
      <c r="K191" s="3"/>
    </row>
    <row r="192" spans="2:11" ht="15" customHeight="1" x14ac:dyDescent="0.3"/>
    <row r="193" spans="1:11" ht="15" customHeight="1" x14ac:dyDescent="0.3"/>
    <row r="194" spans="1:11" ht="15" customHeight="1" x14ac:dyDescent="0.3">
      <c r="C194" s="304" t="s">
        <v>33</v>
      </c>
      <c r="D194" s="304"/>
      <c r="E194" s="304"/>
      <c r="F194" s="304"/>
      <c r="G194" s="305"/>
      <c r="H194" s="320">
        <f>I180+I184+I191</f>
        <v>91594</v>
      </c>
      <c r="I194" s="321"/>
    </row>
    <row r="195" spans="1:11" ht="15" customHeight="1" x14ac:dyDescent="0.3">
      <c r="C195" s="304" t="s">
        <v>51</v>
      </c>
      <c r="D195" s="304"/>
      <c r="E195" s="304"/>
      <c r="F195" s="304"/>
      <c r="G195" s="305"/>
      <c r="H195" s="320">
        <f>H194*0.2</f>
        <v>18318.8</v>
      </c>
      <c r="I195" s="321"/>
    </row>
    <row r="196" spans="1:11" x14ac:dyDescent="0.3">
      <c r="C196" s="304" t="s">
        <v>52</v>
      </c>
      <c r="D196" s="304"/>
      <c r="E196" s="304"/>
      <c r="F196" s="304"/>
      <c r="G196" s="305"/>
      <c r="H196" s="318">
        <f>H194+H195</f>
        <v>109912.8</v>
      </c>
      <c r="I196" s="318"/>
    </row>
    <row r="197" spans="1:11" ht="15" customHeight="1" x14ac:dyDescent="0.3"/>
    <row r="198" spans="1:11" ht="15" customHeight="1" x14ac:dyDescent="0.3"/>
    <row r="199" spans="1:11" s="67" customFormat="1" ht="15" customHeight="1" x14ac:dyDescent="0.3">
      <c r="A199" s="62"/>
      <c r="B199" s="326" t="s">
        <v>58</v>
      </c>
      <c r="C199" s="326"/>
      <c r="D199" s="326"/>
      <c r="E199" s="63"/>
      <c r="F199" s="63"/>
      <c r="G199" s="63"/>
      <c r="H199" s="64"/>
      <c r="I199" s="64"/>
      <c r="J199" s="65"/>
      <c r="K199" s="66"/>
    </row>
    <row r="200" spans="1:11" s="67" customFormat="1" ht="39.950000000000003" customHeight="1" x14ac:dyDescent="0.3">
      <c r="A200" s="62"/>
      <c r="B200" s="316" t="s">
        <v>348</v>
      </c>
      <c r="C200" s="316"/>
      <c r="D200" s="316"/>
      <c r="E200" s="316"/>
      <c r="F200" s="316"/>
      <c r="G200" s="316"/>
      <c r="H200" s="316"/>
      <c r="I200" s="316"/>
      <c r="J200" s="68"/>
      <c r="K200" s="66"/>
    </row>
    <row r="201" spans="1:11" s="67" customFormat="1" ht="15" customHeight="1" x14ac:dyDescent="0.3">
      <c r="A201" s="62"/>
      <c r="B201" s="316" t="s">
        <v>60</v>
      </c>
      <c r="C201" s="316"/>
      <c r="D201" s="316"/>
      <c r="E201" s="316"/>
      <c r="F201" s="316"/>
      <c r="G201" s="316"/>
      <c r="H201" s="316"/>
      <c r="I201" s="316"/>
      <c r="J201" s="68"/>
      <c r="K201" s="66"/>
    </row>
    <row r="202" spans="1:11" s="67" customFormat="1" ht="66.75" customHeight="1" x14ac:dyDescent="0.3">
      <c r="A202" s="62"/>
      <c r="B202" s="322" t="s">
        <v>61</v>
      </c>
      <c r="C202" s="322"/>
      <c r="D202" s="322"/>
      <c r="E202" s="322"/>
      <c r="F202" s="322"/>
      <c r="G202" s="322"/>
      <c r="H202" s="322"/>
      <c r="I202" s="322"/>
      <c r="J202" s="68"/>
      <c r="K202" s="66"/>
    </row>
    <row r="203" spans="1:11" s="2" customFormat="1" ht="15" customHeight="1" x14ac:dyDescent="0.3">
      <c r="B203" s="91"/>
      <c r="C203" s="91"/>
      <c r="D203" s="91"/>
      <c r="E203" s="91"/>
      <c r="F203" s="91"/>
      <c r="G203" s="91"/>
      <c r="H203" s="91"/>
      <c r="I203" s="55"/>
      <c r="J203" s="101"/>
    </row>
    <row r="204" spans="1:11" ht="15" customHeight="1" x14ac:dyDescent="0.3"/>
  </sheetData>
  <mergeCells count="37">
    <mergeCell ref="B8:I8"/>
    <mergeCell ref="C137:G137"/>
    <mergeCell ref="H137:I137"/>
    <mergeCell ref="B145:I145"/>
    <mergeCell ref="B146:I149"/>
    <mergeCell ref="B150:I150"/>
    <mergeCell ref="B151:I152"/>
    <mergeCell ref="B153:I153"/>
    <mergeCell ref="B1:I1"/>
    <mergeCell ref="B2:I2"/>
    <mergeCell ref="B4:I4"/>
    <mergeCell ref="B6:H6"/>
    <mergeCell ref="B7:H7"/>
    <mergeCell ref="B154:I154"/>
    <mergeCell ref="C138:G138"/>
    <mergeCell ref="H138:I138"/>
    <mergeCell ref="C139:G139"/>
    <mergeCell ref="H139:I139"/>
    <mergeCell ref="B142:D142"/>
    <mergeCell ref="B143:I144"/>
    <mergeCell ref="B155:I155"/>
    <mergeCell ref="B201:I201"/>
    <mergeCell ref="B161:I161"/>
    <mergeCell ref="B162:I162"/>
    <mergeCell ref="B156:I156"/>
    <mergeCell ref="B157:I157"/>
    <mergeCell ref="B158:I158"/>
    <mergeCell ref="C195:G195"/>
    <mergeCell ref="H195:I195"/>
    <mergeCell ref="B164:H164"/>
    <mergeCell ref="C194:G194"/>
    <mergeCell ref="H194:I194"/>
    <mergeCell ref="B199:D199"/>
    <mergeCell ref="B200:I200"/>
    <mergeCell ref="C196:G196"/>
    <mergeCell ref="H196:I196"/>
    <mergeCell ref="B202:I202"/>
  </mergeCells>
  <pageMargins left="0.7" right="0.7" top="0.75" bottom="0.75" header="0.3" footer="0.3"/>
  <pageSetup paperSize="9" scale="81" fitToHeight="0" orientation="portrait" r:id="rId1"/>
  <headerFooter>
    <oddHeader>&amp;LTeetööde tehniline kirjeldus
Versioon 18.02.2019&amp;RMaanteeameti peadirektori 
18.02.2019 käskkiri nr 1-2/19/096</oddHeader>
    <oddFooter>&amp;L&amp;D&amp;R&amp;P/&amp;N</oddFooter>
  </headerFooter>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FCBBD-94C5-4E30-B69C-7EE7972068CA}">
  <sheetPr>
    <tabColor theme="9" tint="0.59999389629810485"/>
    <pageSetUpPr fitToPage="1"/>
  </sheetPr>
  <dimension ref="A1:L212"/>
  <sheetViews>
    <sheetView topLeftCell="A143" zoomScaleNormal="100" zoomScalePageLayoutView="55" workbookViewId="0">
      <selection activeCell="K168" sqref="K168"/>
    </sheetView>
  </sheetViews>
  <sheetFormatPr defaultColWidth="9.140625" defaultRowHeight="15" x14ac:dyDescent="0.3"/>
  <cols>
    <col min="1" max="1" width="2.28515625" style="1" customWidth="1"/>
    <col min="2" max="2" width="8.42578125" style="5" customWidth="1"/>
    <col min="3" max="3" width="2" style="5" customWidth="1"/>
    <col min="4" max="4" width="47.42578125" style="5" customWidth="1"/>
    <col min="5" max="5" width="14.7109375" style="5" customWidth="1"/>
    <col min="6" max="6" width="14.7109375" style="6" customWidth="1"/>
    <col min="7" max="7" width="8.7109375" style="7" customWidth="1"/>
    <col min="8" max="8" width="14.7109375" style="8" customWidth="1"/>
    <col min="9" max="9" width="14.7109375" style="9" customWidth="1"/>
    <col min="10" max="10" width="9.140625" style="5"/>
    <col min="11" max="16384" width="9.140625" style="1"/>
  </cols>
  <sheetData>
    <row r="1" spans="2:10" ht="20.100000000000001" customHeight="1" x14ac:dyDescent="0.2">
      <c r="B1" s="301" t="s">
        <v>83</v>
      </c>
      <c r="C1" s="301"/>
      <c r="D1" s="301"/>
      <c r="E1" s="301"/>
      <c r="F1" s="301"/>
      <c r="G1" s="301"/>
      <c r="H1" s="301"/>
      <c r="I1" s="301"/>
      <c r="J1" s="4"/>
    </row>
    <row r="2" spans="2:10" ht="20.100000000000001" customHeight="1" x14ac:dyDescent="0.2">
      <c r="B2" s="301" t="s">
        <v>345</v>
      </c>
      <c r="C2" s="301"/>
      <c r="D2" s="301"/>
      <c r="E2" s="301"/>
      <c r="F2" s="301"/>
      <c r="G2" s="301"/>
      <c r="H2" s="301"/>
      <c r="I2" s="301"/>
      <c r="J2" s="4"/>
    </row>
    <row r="3" spans="2:10" ht="20.100000000000001" customHeight="1" x14ac:dyDescent="0.2">
      <c r="B3" s="78"/>
      <c r="C3" s="78"/>
      <c r="D3" s="78"/>
      <c r="E3" s="78"/>
      <c r="F3" s="78"/>
      <c r="G3" s="78"/>
      <c r="H3" s="78"/>
      <c r="I3" s="78"/>
      <c r="J3" s="4"/>
    </row>
    <row r="4" spans="2:10" s="176" customFormat="1" ht="35.1" customHeight="1" x14ac:dyDescent="0.25">
      <c r="B4" s="302" t="s">
        <v>382</v>
      </c>
      <c r="C4" s="302"/>
      <c r="D4" s="302"/>
      <c r="E4" s="302"/>
      <c r="F4" s="302"/>
      <c r="G4" s="302"/>
      <c r="H4" s="302"/>
      <c r="I4" s="302"/>
      <c r="J4" s="175"/>
    </row>
    <row r="5" spans="2:10" s="176" customFormat="1" ht="20.100000000000001" customHeight="1" x14ac:dyDescent="0.25">
      <c r="B5" s="177"/>
      <c r="C5" s="177"/>
      <c r="D5" s="177"/>
      <c r="E5" s="177"/>
      <c r="F5" s="177"/>
      <c r="G5" s="177"/>
      <c r="H5" s="177"/>
      <c r="I5" s="177"/>
      <c r="J5" s="175"/>
    </row>
    <row r="6" spans="2:10" ht="20.100000000000001" customHeight="1" x14ac:dyDescent="0.2">
      <c r="B6" s="298" t="s">
        <v>252</v>
      </c>
      <c r="C6" s="298"/>
      <c r="D6" s="298"/>
      <c r="E6" s="298"/>
      <c r="F6" s="298"/>
      <c r="G6" s="298"/>
      <c r="H6" s="298"/>
      <c r="I6" s="79"/>
      <c r="J6" s="4"/>
    </row>
    <row r="7" spans="2:10" s="2" customFormat="1" ht="20.100000000000001" customHeight="1" x14ac:dyDescent="0.3">
      <c r="B7" s="319" t="s">
        <v>395</v>
      </c>
      <c r="C7" s="319"/>
      <c r="D7" s="319"/>
      <c r="E7" s="319"/>
      <c r="F7" s="319"/>
      <c r="G7" s="319"/>
      <c r="H7" s="319"/>
      <c r="I7" s="55"/>
    </row>
    <row r="8" spans="2:10" ht="20.100000000000001" customHeight="1" x14ac:dyDescent="0.2">
      <c r="B8" s="323"/>
      <c r="C8" s="323"/>
      <c r="D8" s="323"/>
      <c r="E8" s="323"/>
      <c r="F8" s="323"/>
      <c r="G8" s="323"/>
      <c r="H8" s="323"/>
      <c r="I8" s="323"/>
      <c r="J8" s="4"/>
    </row>
    <row r="9" spans="2:10" s="42" customFormat="1" ht="15.6" customHeight="1" x14ac:dyDescent="0.3">
      <c r="B9" s="43" t="s">
        <v>0</v>
      </c>
      <c r="C9" s="43"/>
      <c r="D9" s="43"/>
      <c r="E9" s="43"/>
      <c r="F9" s="44"/>
      <c r="G9" s="45"/>
      <c r="H9" s="46"/>
      <c r="I9" s="47"/>
      <c r="J9" s="36"/>
    </row>
    <row r="10" spans="2:10" ht="15.6" customHeight="1" thickBot="1" x14ac:dyDescent="0.35">
      <c r="B10" s="10" t="s">
        <v>1</v>
      </c>
      <c r="C10" s="10"/>
      <c r="D10" s="10" t="s">
        <v>2</v>
      </c>
      <c r="E10" s="82" t="s">
        <v>3</v>
      </c>
      <c r="F10" s="11" t="s">
        <v>4</v>
      </c>
      <c r="G10" s="12" t="s">
        <v>5</v>
      </c>
      <c r="H10" s="13" t="s">
        <v>6</v>
      </c>
      <c r="I10" s="14" t="s">
        <v>7</v>
      </c>
    </row>
    <row r="11" spans="2:10" ht="15" customHeight="1" thickTop="1" x14ac:dyDescent="0.3">
      <c r="B11" s="72">
        <v>10201</v>
      </c>
      <c r="C11" s="30"/>
      <c r="D11" s="30" t="s">
        <v>8</v>
      </c>
      <c r="E11" s="127"/>
      <c r="F11" s="72" t="s">
        <v>9</v>
      </c>
      <c r="G11" s="128">
        <v>1</v>
      </c>
      <c r="H11" s="34"/>
      <c r="I11" s="35"/>
    </row>
    <row r="12" spans="2:10" ht="15" customHeight="1" x14ac:dyDescent="0.3">
      <c r="B12" s="27">
        <v>10202</v>
      </c>
      <c r="C12" s="26"/>
      <c r="D12" s="26" t="s">
        <v>63</v>
      </c>
      <c r="E12" s="129"/>
      <c r="F12" s="27" t="s">
        <v>9</v>
      </c>
      <c r="G12" s="130">
        <v>1</v>
      </c>
      <c r="H12" s="34"/>
      <c r="I12" s="35"/>
    </row>
    <row r="13" spans="2:10" ht="15" customHeight="1" x14ac:dyDescent="0.3">
      <c r="B13" s="27">
        <v>10204</v>
      </c>
      <c r="C13" s="26"/>
      <c r="D13" s="26" t="s">
        <v>10</v>
      </c>
      <c r="E13" s="129"/>
      <c r="F13" s="27" t="s">
        <v>9</v>
      </c>
      <c r="G13" s="130">
        <v>1</v>
      </c>
      <c r="H13" s="34"/>
      <c r="I13" s="35"/>
    </row>
    <row r="14" spans="2:10" ht="50.1" customHeight="1" x14ac:dyDescent="0.3">
      <c r="B14" s="27">
        <v>10210</v>
      </c>
      <c r="C14" s="26"/>
      <c r="D14" s="131" t="s">
        <v>66</v>
      </c>
      <c r="E14" s="129"/>
      <c r="F14" s="27" t="s">
        <v>9</v>
      </c>
      <c r="G14" s="130">
        <v>1</v>
      </c>
      <c r="H14" s="34"/>
      <c r="I14" s="35"/>
    </row>
    <row r="15" spans="2:10" ht="50.1" customHeight="1" x14ac:dyDescent="0.3">
      <c r="B15" s="27">
        <v>10211</v>
      </c>
      <c r="C15" s="26"/>
      <c r="D15" s="131" t="s">
        <v>67</v>
      </c>
      <c r="E15" s="129"/>
      <c r="F15" s="27" t="s">
        <v>9</v>
      </c>
      <c r="G15" s="130">
        <v>1</v>
      </c>
      <c r="H15" s="132"/>
      <c r="I15" s="133"/>
    </row>
    <row r="16" spans="2:10" ht="15" customHeight="1" x14ac:dyDescent="0.3">
      <c r="B16" s="134">
        <v>10212</v>
      </c>
      <c r="C16" s="135"/>
      <c r="D16" s="135" t="s">
        <v>96</v>
      </c>
      <c r="E16" s="136"/>
      <c r="F16" s="27" t="s">
        <v>9</v>
      </c>
      <c r="G16" s="130">
        <v>1</v>
      </c>
      <c r="H16" s="132"/>
      <c r="I16" s="133"/>
    </row>
    <row r="17" spans="2:11" s="75" customFormat="1" ht="50.1" customHeight="1" thickBot="1" x14ac:dyDescent="0.35">
      <c r="B17" s="137">
        <v>10214</v>
      </c>
      <c r="C17" s="138"/>
      <c r="D17" s="138" t="s">
        <v>390</v>
      </c>
      <c r="E17" s="139"/>
      <c r="F17" s="137" t="s">
        <v>9</v>
      </c>
      <c r="G17" s="140">
        <v>1</v>
      </c>
      <c r="H17" s="141"/>
      <c r="I17" s="142"/>
      <c r="J17" s="76"/>
    </row>
    <row r="18" spans="2:11" ht="15.6" customHeight="1" thickTop="1" x14ac:dyDescent="0.3">
      <c r="B18" s="15"/>
      <c r="C18" s="15"/>
      <c r="D18" s="15"/>
      <c r="E18" s="15"/>
      <c r="F18" s="48"/>
      <c r="G18" s="49"/>
      <c r="H18" s="50" t="s">
        <v>11</v>
      </c>
      <c r="I18" s="51">
        <v>50000</v>
      </c>
    </row>
    <row r="19" spans="2:11" ht="15.6" customHeight="1" x14ac:dyDescent="0.3">
      <c r="B19" s="43" t="s">
        <v>12</v>
      </c>
      <c r="C19" s="43"/>
      <c r="D19" s="43"/>
      <c r="E19" s="43"/>
      <c r="F19" s="44"/>
      <c r="G19" s="45"/>
      <c r="H19" s="46"/>
      <c r="I19" s="47"/>
      <c r="J19" s="16"/>
      <c r="K19" s="3"/>
    </row>
    <row r="20" spans="2:11" ht="15.6" customHeight="1" thickBot="1" x14ac:dyDescent="0.35">
      <c r="B20" s="19" t="s">
        <v>1</v>
      </c>
      <c r="C20" s="19"/>
      <c r="D20" s="19" t="s">
        <v>2</v>
      </c>
      <c r="E20" s="83" t="s">
        <v>3</v>
      </c>
      <c r="F20" s="20" t="s">
        <v>4</v>
      </c>
      <c r="G20" s="21" t="s">
        <v>5</v>
      </c>
      <c r="H20" s="22" t="s">
        <v>6</v>
      </c>
      <c r="I20" s="23" t="s">
        <v>7</v>
      </c>
      <c r="J20" s="16"/>
      <c r="K20" s="3"/>
    </row>
    <row r="21" spans="2:11" ht="15" customHeight="1" thickTop="1" x14ac:dyDescent="0.3">
      <c r="B21" s="125">
        <v>20201</v>
      </c>
      <c r="C21" s="143"/>
      <c r="D21" s="144" t="s">
        <v>102</v>
      </c>
      <c r="E21" s="145"/>
      <c r="F21" s="125" t="s">
        <v>79</v>
      </c>
      <c r="G21" s="146">
        <v>26348</v>
      </c>
      <c r="H21" s="24">
        <v>1</v>
      </c>
      <c r="I21" s="25">
        <f>G21*H21</f>
        <v>26348</v>
      </c>
      <c r="J21" s="16"/>
      <c r="K21" s="3"/>
    </row>
    <row r="22" spans="2:11" ht="15" customHeight="1" x14ac:dyDescent="0.3">
      <c r="B22" s="184">
        <v>20212</v>
      </c>
      <c r="C22" s="205"/>
      <c r="D22" s="206" t="s">
        <v>116</v>
      </c>
      <c r="E22" s="192"/>
      <c r="F22" s="184" t="s">
        <v>79</v>
      </c>
      <c r="G22" s="186">
        <v>29334</v>
      </c>
      <c r="H22" s="24">
        <v>0.2</v>
      </c>
      <c r="I22" s="25">
        <f t="shared" ref="I22:I26" si="0">G22*H22</f>
        <v>5866.8</v>
      </c>
      <c r="J22" s="16"/>
      <c r="K22" s="3"/>
    </row>
    <row r="23" spans="2:11" ht="15" customHeight="1" x14ac:dyDescent="0.3">
      <c r="B23" s="125">
        <v>20306</v>
      </c>
      <c r="C23" s="26"/>
      <c r="D23" s="147" t="s">
        <v>393</v>
      </c>
      <c r="E23" s="27"/>
      <c r="F23" s="125" t="s">
        <v>25</v>
      </c>
      <c r="G23" s="146">
        <v>44</v>
      </c>
      <c r="H23" s="28">
        <v>25</v>
      </c>
      <c r="I23" s="25">
        <f t="shared" si="0"/>
        <v>1100</v>
      </c>
      <c r="J23" s="16"/>
      <c r="K23" s="3"/>
    </row>
    <row r="24" spans="2:11" ht="15" customHeight="1" x14ac:dyDescent="0.3">
      <c r="B24" s="125">
        <v>20309</v>
      </c>
      <c r="C24" s="26"/>
      <c r="D24" s="147" t="s">
        <v>397</v>
      </c>
      <c r="E24" s="27"/>
      <c r="F24" s="125" t="s">
        <v>15</v>
      </c>
      <c r="G24" s="146">
        <v>1</v>
      </c>
      <c r="H24" s="28">
        <v>500</v>
      </c>
      <c r="I24" s="25">
        <f t="shared" si="0"/>
        <v>500</v>
      </c>
      <c r="J24" s="16"/>
      <c r="K24" s="3"/>
    </row>
    <row r="25" spans="2:11" ht="110.1" customHeight="1" x14ac:dyDescent="0.3">
      <c r="B25" s="125">
        <v>20325</v>
      </c>
      <c r="C25" s="27"/>
      <c r="D25" s="165" t="s">
        <v>396</v>
      </c>
      <c r="E25" s="27" t="s">
        <v>431</v>
      </c>
      <c r="F25" s="125" t="s">
        <v>29</v>
      </c>
      <c r="G25" s="146">
        <v>1</v>
      </c>
      <c r="H25" s="28">
        <v>15000</v>
      </c>
      <c r="I25" s="25">
        <f t="shared" si="0"/>
        <v>15000</v>
      </c>
      <c r="J25" s="16"/>
      <c r="K25" s="3"/>
    </row>
    <row r="26" spans="2:11" ht="65.099999999999994" customHeight="1" thickBot="1" x14ac:dyDescent="0.35">
      <c r="B26" s="148">
        <v>20401</v>
      </c>
      <c r="C26" s="149"/>
      <c r="D26" s="150" t="s">
        <v>360</v>
      </c>
      <c r="E26" s="137"/>
      <c r="F26" s="148" t="s">
        <v>15</v>
      </c>
      <c r="G26" s="151">
        <v>1</v>
      </c>
      <c r="H26" s="152">
        <v>3000</v>
      </c>
      <c r="I26" s="25">
        <f t="shared" si="0"/>
        <v>3000</v>
      </c>
      <c r="J26" s="16"/>
      <c r="K26" s="3"/>
    </row>
    <row r="27" spans="2:11" ht="15.6" customHeight="1" thickTop="1" x14ac:dyDescent="0.3">
      <c r="B27" s="15"/>
      <c r="C27" s="15"/>
      <c r="D27" s="15"/>
      <c r="E27" s="15"/>
      <c r="F27" s="48"/>
      <c r="G27" s="49"/>
      <c r="H27" s="50" t="s">
        <v>11</v>
      </c>
      <c r="I27" s="51">
        <f>SUM(I21:I26)</f>
        <v>51814.8</v>
      </c>
    </row>
    <row r="28" spans="2:11" ht="15.6" customHeight="1" x14ac:dyDescent="0.3">
      <c r="B28" s="43" t="s">
        <v>16</v>
      </c>
      <c r="C28" s="43"/>
      <c r="D28" s="43"/>
      <c r="E28" s="43"/>
      <c r="F28" s="44"/>
      <c r="G28" s="45"/>
      <c r="H28" s="46"/>
      <c r="I28" s="47"/>
      <c r="J28" s="16"/>
    </row>
    <row r="29" spans="2:11" ht="15.6" customHeight="1" thickBot="1" x14ac:dyDescent="0.35">
      <c r="B29" s="19" t="s">
        <v>1</v>
      </c>
      <c r="C29" s="19"/>
      <c r="D29" s="19" t="s">
        <v>2</v>
      </c>
      <c r="E29" s="83" t="s">
        <v>3</v>
      </c>
      <c r="F29" s="20" t="s">
        <v>4</v>
      </c>
      <c r="G29" s="21" t="s">
        <v>5</v>
      </c>
      <c r="H29" s="22" t="s">
        <v>6</v>
      </c>
      <c r="I29" s="23" t="s">
        <v>7</v>
      </c>
      <c r="J29" s="16"/>
    </row>
    <row r="30" spans="2:11" ht="15" customHeight="1" thickTop="1" x14ac:dyDescent="0.3">
      <c r="B30" s="184">
        <v>30101</v>
      </c>
      <c r="C30" s="30"/>
      <c r="D30" s="162" t="s">
        <v>69</v>
      </c>
      <c r="E30" s="72" t="s">
        <v>97</v>
      </c>
      <c r="F30" s="160" t="s">
        <v>80</v>
      </c>
      <c r="G30" s="163">
        <v>4434.3600000000006</v>
      </c>
      <c r="H30" s="24">
        <v>5.8</v>
      </c>
      <c r="I30" s="25">
        <f t="shared" ref="I30:I39" si="1">G30*H30</f>
        <v>25719.288000000004</v>
      </c>
      <c r="J30" s="16"/>
    </row>
    <row r="31" spans="2:11" ht="15" customHeight="1" x14ac:dyDescent="0.3">
      <c r="B31" s="125">
        <v>30103</v>
      </c>
      <c r="C31" s="26"/>
      <c r="D31" s="147" t="s">
        <v>70</v>
      </c>
      <c r="E31" s="27"/>
      <c r="F31" s="122" t="s">
        <v>80</v>
      </c>
      <c r="G31" s="123">
        <v>10304.52</v>
      </c>
      <c r="H31" s="28">
        <v>3.6</v>
      </c>
      <c r="I31" s="25">
        <f t="shared" si="1"/>
        <v>37096.272000000004</v>
      </c>
      <c r="J31" s="16"/>
    </row>
    <row r="32" spans="2:11" ht="15" customHeight="1" x14ac:dyDescent="0.3">
      <c r="B32" s="125">
        <v>30107</v>
      </c>
      <c r="C32" s="26"/>
      <c r="D32" s="147" t="s">
        <v>71</v>
      </c>
      <c r="E32" s="27"/>
      <c r="F32" s="122" t="s">
        <v>80</v>
      </c>
      <c r="G32" s="123">
        <v>3560</v>
      </c>
      <c r="H32" s="28">
        <v>4.5</v>
      </c>
      <c r="I32" s="25">
        <f t="shared" si="1"/>
        <v>16020</v>
      </c>
      <c r="J32" s="16"/>
    </row>
    <row r="33" spans="2:10" ht="35.1" customHeight="1" x14ac:dyDescent="0.3">
      <c r="B33" s="125">
        <v>30402</v>
      </c>
      <c r="C33" s="26"/>
      <c r="D33" s="153" t="s">
        <v>77</v>
      </c>
      <c r="E33" s="27"/>
      <c r="F33" s="125" t="s">
        <v>80</v>
      </c>
      <c r="G33" s="146">
        <v>4852.9400000000005</v>
      </c>
      <c r="H33" s="28">
        <v>8</v>
      </c>
      <c r="I33" s="25">
        <f t="shared" si="1"/>
        <v>38823.520000000004</v>
      </c>
      <c r="J33" s="16"/>
    </row>
    <row r="34" spans="2:10" ht="35.1" customHeight="1" x14ac:dyDescent="0.3">
      <c r="B34" s="125">
        <v>30402</v>
      </c>
      <c r="C34" s="26"/>
      <c r="D34" s="153" t="s">
        <v>78</v>
      </c>
      <c r="E34" s="27"/>
      <c r="F34" s="125" t="s">
        <v>80</v>
      </c>
      <c r="G34" s="146">
        <v>13102</v>
      </c>
      <c r="H34" s="28">
        <v>7.6</v>
      </c>
      <c r="I34" s="25">
        <f t="shared" si="1"/>
        <v>99575.2</v>
      </c>
      <c r="J34" s="16"/>
    </row>
    <row r="35" spans="2:10" ht="15" customHeight="1" x14ac:dyDescent="0.3">
      <c r="B35" s="125">
        <v>30501</v>
      </c>
      <c r="C35" s="26" t="s">
        <v>18</v>
      </c>
      <c r="D35" s="147" t="s">
        <v>155</v>
      </c>
      <c r="E35" s="27" t="s">
        <v>154</v>
      </c>
      <c r="F35" s="122" t="s">
        <v>79</v>
      </c>
      <c r="G35" s="123">
        <v>12466</v>
      </c>
      <c r="H35" s="28">
        <v>8</v>
      </c>
      <c r="I35" s="25">
        <f t="shared" si="1"/>
        <v>99728</v>
      </c>
      <c r="J35" s="16"/>
    </row>
    <row r="36" spans="2:10" ht="15" customHeight="1" x14ac:dyDescent="0.3">
      <c r="B36" s="125">
        <v>30501</v>
      </c>
      <c r="C36" s="26" t="s">
        <v>19</v>
      </c>
      <c r="D36" s="147" t="s">
        <v>155</v>
      </c>
      <c r="E36" s="27" t="s">
        <v>156</v>
      </c>
      <c r="F36" s="122" t="s">
        <v>79</v>
      </c>
      <c r="G36" s="123">
        <v>9402.5</v>
      </c>
      <c r="H36" s="28">
        <v>7</v>
      </c>
      <c r="I36" s="25">
        <f t="shared" si="1"/>
        <v>65817.5</v>
      </c>
      <c r="J36" s="16"/>
    </row>
    <row r="37" spans="2:10" ht="15" customHeight="1" x14ac:dyDescent="0.3">
      <c r="B37" s="125">
        <v>30604</v>
      </c>
      <c r="C37" s="26"/>
      <c r="D37" s="147" t="s">
        <v>72</v>
      </c>
      <c r="E37" s="27"/>
      <c r="F37" s="122" t="s">
        <v>79</v>
      </c>
      <c r="G37" s="123">
        <v>21869</v>
      </c>
      <c r="H37" s="28">
        <v>0.2</v>
      </c>
      <c r="I37" s="25">
        <f t="shared" si="1"/>
        <v>4373.8</v>
      </c>
      <c r="J37" s="16"/>
    </row>
    <row r="38" spans="2:10" ht="35.1" customHeight="1" x14ac:dyDescent="0.3">
      <c r="B38" s="213">
        <v>30608</v>
      </c>
      <c r="C38" s="135"/>
      <c r="D38" s="26" t="s">
        <v>37</v>
      </c>
      <c r="E38" s="134"/>
      <c r="F38" s="213" t="s">
        <v>79</v>
      </c>
      <c r="G38" s="214">
        <v>2040</v>
      </c>
      <c r="H38" s="198">
        <v>3.5</v>
      </c>
      <c r="I38" s="25">
        <f t="shared" si="1"/>
        <v>7140</v>
      </c>
      <c r="J38" s="16"/>
    </row>
    <row r="39" spans="2:10" ht="45" customHeight="1" thickBot="1" x14ac:dyDescent="0.35">
      <c r="B39" s="137">
        <v>30611</v>
      </c>
      <c r="C39" s="149"/>
      <c r="D39" s="149" t="s">
        <v>368</v>
      </c>
      <c r="E39" s="137"/>
      <c r="F39" s="137" t="s">
        <v>49</v>
      </c>
      <c r="G39" s="140">
        <v>375</v>
      </c>
      <c r="H39" s="152">
        <v>45</v>
      </c>
      <c r="I39" s="25">
        <f t="shared" si="1"/>
        <v>16875</v>
      </c>
    </row>
    <row r="40" spans="2:10" ht="15.6" customHeight="1" thickTop="1" x14ac:dyDescent="0.3">
      <c r="B40" s="30"/>
      <c r="C40" s="30"/>
      <c r="D40" s="30"/>
      <c r="E40" s="30"/>
      <c r="F40" s="48"/>
      <c r="G40" s="49"/>
      <c r="H40" s="50" t="s">
        <v>11</v>
      </c>
      <c r="I40" s="51">
        <f>SUM(I30:I39)</f>
        <v>411168.58</v>
      </c>
      <c r="J40" s="16"/>
    </row>
    <row r="41" spans="2:10" ht="15.6" customHeight="1" x14ac:dyDescent="0.3">
      <c r="B41" s="43" t="s">
        <v>17</v>
      </c>
      <c r="C41" s="43"/>
      <c r="D41" s="52"/>
      <c r="E41" s="52"/>
      <c r="F41" s="53"/>
      <c r="G41" s="45"/>
      <c r="H41" s="46"/>
      <c r="I41" s="47"/>
    </row>
    <row r="42" spans="2:10" ht="15.6" customHeight="1" thickBot="1" x14ac:dyDescent="0.35">
      <c r="B42" s="19" t="s">
        <v>1</v>
      </c>
      <c r="C42" s="19"/>
      <c r="D42" s="19" t="s">
        <v>2</v>
      </c>
      <c r="E42" s="83" t="s">
        <v>3</v>
      </c>
      <c r="F42" s="20" t="s">
        <v>4</v>
      </c>
      <c r="G42" s="21" t="s">
        <v>5</v>
      </c>
      <c r="H42" s="22" t="s">
        <v>6</v>
      </c>
      <c r="I42" s="23" t="s">
        <v>7</v>
      </c>
    </row>
    <row r="43" spans="2:10" ht="15.6" customHeight="1" thickTop="1" x14ac:dyDescent="0.3">
      <c r="B43" s="184">
        <v>40101</v>
      </c>
      <c r="C43" s="30"/>
      <c r="D43" s="162" t="s">
        <v>400</v>
      </c>
      <c r="E43" s="72" t="s">
        <v>97</v>
      </c>
      <c r="F43" s="160" t="s">
        <v>79</v>
      </c>
      <c r="G43" s="163">
        <v>2570</v>
      </c>
      <c r="H43" s="24">
        <v>1</v>
      </c>
      <c r="I43" s="25">
        <f t="shared" ref="I43:I66" si="2">G43*H43</f>
        <v>2570</v>
      </c>
    </row>
    <row r="44" spans="2:10" ht="15.6" customHeight="1" x14ac:dyDescent="0.3">
      <c r="B44" s="125">
        <v>40501</v>
      </c>
      <c r="C44" s="26" t="s">
        <v>18</v>
      </c>
      <c r="D44" s="147" t="s">
        <v>399</v>
      </c>
      <c r="E44" s="210" t="s">
        <v>211</v>
      </c>
      <c r="F44" s="208" t="s">
        <v>79</v>
      </c>
      <c r="G44" s="211">
        <v>344</v>
      </c>
      <c r="H44" s="28">
        <v>6.7</v>
      </c>
      <c r="I44" s="25">
        <f t="shared" si="2"/>
        <v>2304.8000000000002</v>
      </c>
    </row>
    <row r="45" spans="2:10" ht="35.1" customHeight="1" x14ac:dyDescent="0.3">
      <c r="B45" s="125">
        <v>40501</v>
      </c>
      <c r="C45" s="26" t="s">
        <v>19</v>
      </c>
      <c r="D45" s="153" t="s">
        <v>127</v>
      </c>
      <c r="E45" s="27" t="s">
        <v>211</v>
      </c>
      <c r="F45" s="125" t="s">
        <v>79</v>
      </c>
      <c r="G45" s="146">
        <v>7347</v>
      </c>
      <c r="H45" s="28">
        <v>6.7</v>
      </c>
      <c r="I45" s="25">
        <f t="shared" si="2"/>
        <v>49224.9</v>
      </c>
    </row>
    <row r="46" spans="2:10" ht="35.1" customHeight="1" x14ac:dyDescent="0.3">
      <c r="B46" s="125">
        <v>40501</v>
      </c>
      <c r="C46" s="26" t="s">
        <v>20</v>
      </c>
      <c r="D46" s="153" t="s">
        <v>404</v>
      </c>
      <c r="E46" s="27" t="s">
        <v>125</v>
      </c>
      <c r="F46" s="125" t="s">
        <v>79</v>
      </c>
      <c r="G46" s="146">
        <v>10388</v>
      </c>
      <c r="H46" s="28">
        <v>7.5</v>
      </c>
      <c r="I46" s="25">
        <f t="shared" si="2"/>
        <v>77910</v>
      </c>
    </row>
    <row r="47" spans="2:10" ht="35.1" customHeight="1" x14ac:dyDescent="0.3">
      <c r="B47" s="202" t="s">
        <v>370</v>
      </c>
      <c r="C47" s="26" t="s">
        <v>18</v>
      </c>
      <c r="D47" s="165" t="s">
        <v>206</v>
      </c>
      <c r="E47" s="27" t="s">
        <v>117</v>
      </c>
      <c r="F47" s="125" t="s">
        <v>79</v>
      </c>
      <c r="G47" s="146">
        <v>4310</v>
      </c>
      <c r="H47" s="28">
        <v>12</v>
      </c>
      <c r="I47" s="25">
        <f t="shared" si="2"/>
        <v>51720</v>
      </c>
    </row>
    <row r="48" spans="2:10" ht="35.1" customHeight="1" x14ac:dyDescent="0.3">
      <c r="B48" s="125">
        <v>43002</v>
      </c>
      <c r="C48" s="26" t="s">
        <v>19</v>
      </c>
      <c r="D48" s="153" t="s">
        <v>118</v>
      </c>
      <c r="E48" s="27" t="s">
        <v>117</v>
      </c>
      <c r="F48" s="125" t="s">
        <v>79</v>
      </c>
      <c r="G48" s="146">
        <v>521</v>
      </c>
      <c r="H48" s="28">
        <v>45</v>
      </c>
      <c r="I48" s="25">
        <f t="shared" si="2"/>
        <v>23445</v>
      </c>
    </row>
    <row r="49" spans="2:9" ht="35.1" customHeight="1" x14ac:dyDescent="0.3">
      <c r="B49" s="202" t="s">
        <v>370</v>
      </c>
      <c r="C49" s="27" t="s">
        <v>20</v>
      </c>
      <c r="D49" s="165" t="s">
        <v>207</v>
      </c>
      <c r="E49" s="27" t="s">
        <v>105</v>
      </c>
      <c r="F49" s="125" t="s">
        <v>79</v>
      </c>
      <c r="G49" s="146">
        <v>7072</v>
      </c>
      <c r="H49" s="28">
        <v>11.5</v>
      </c>
      <c r="I49" s="25">
        <f t="shared" si="2"/>
        <v>81328</v>
      </c>
    </row>
    <row r="50" spans="2:9" ht="35.1" customHeight="1" x14ac:dyDescent="0.3">
      <c r="B50" s="202" t="s">
        <v>370</v>
      </c>
      <c r="C50" s="27" t="s">
        <v>22</v>
      </c>
      <c r="D50" s="165" t="s">
        <v>208</v>
      </c>
      <c r="E50" s="27" t="s">
        <v>119</v>
      </c>
      <c r="F50" s="125" t="s">
        <v>79</v>
      </c>
      <c r="G50" s="146">
        <v>287</v>
      </c>
      <c r="H50" s="28">
        <v>15</v>
      </c>
      <c r="I50" s="25">
        <f t="shared" si="2"/>
        <v>4305</v>
      </c>
    </row>
    <row r="51" spans="2:9" ht="35.1" customHeight="1" x14ac:dyDescent="0.3">
      <c r="B51" s="202" t="s">
        <v>370</v>
      </c>
      <c r="C51" s="26" t="s">
        <v>34</v>
      </c>
      <c r="D51" s="165" t="s">
        <v>121</v>
      </c>
      <c r="E51" s="27" t="s">
        <v>120</v>
      </c>
      <c r="F51" s="125" t="s">
        <v>79</v>
      </c>
      <c r="G51" s="146">
        <v>7130</v>
      </c>
      <c r="H51" s="28">
        <v>10</v>
      </c>
      <c r="I51" s="25">
        <f t="shared" si="2"/>
        <v>71300</v>
      </c>
    </row>
    <row r="52" spans="2:9" ht="35.1" customHeight="1" x14ac:dyDescent="0.3">
      <c r="B52" s="202" t="s">
        <v>388</v>
      </c>
      <c r="C52" s="26"/>
      <c r="D52" s="153" t="s">
        <v>122</v>
      </c>
      <c r="E52" s="27" t="s">
        <v>119</v>
      </c>
      <c r="F52" s="125" t="s">
        <v>79</v>
      </c>
      <c r="G52" s="146">
        <v>7278</v>
      </c>
      <c r="H52" s="28">
        <v>13.6</v>
      </c>
      <c r="I52" s="25">
        <f t="shared" si="2"/>
        <v>98980.800000000003</v>
      </c>
    </row>
    <row r="53" spans="2:9" ht="15" customHeight="1" x14ac:dyDescent="0.3">
      <c r="B53" s="125">
        <v>43502</v>
      </c>
      <c r="C53" s="26"/>
      <c r="D53" s="147" t="s">
        <v>84</v>
      </c>
      <c r="E53" s="27"/>
      <c r="F53" s="122" t="s">
        <v>79</v>
      </c>
      <c r="G53" s="123">
        <v>495</v>
      </c>
      <c r="H53" s="28">
        <v>2.2000000000000002</v>
      </c>
      <c r="I53" s="25">
        <f t="shared" si="2"/>
        <v>1089</v>
      </c>
    </row>
    <row r="54" spans="2:9" ht="15" customHeight="1" x14ac:dyDescent="0.3">
      <c r="B54" s="125">
        <v>43503</v>
      </c>
      <c r="C54" s="26"/>
      <c r="D54" s="147" t="s">
        <v>85</v>
      </c>
      <c r="E54" s="27"/>
      <c r="F54" s="122" t="s">
        <v>79</v>
      </c>
      <c r="G54" s="123">
        <v>495</v>
      </c>
      <c r="H54" s="28">
        <v>3</v>
      </c>
      <c r="I54" s="25">
        <f t="shared" si="2"/>
        <v>1485</v>
      </c>
    </row>
    <row r="55" spans="2:9" ht="35.1" customHeight="1" x14ac:dyDescent="0.3">
      <c r="B55" s="125">
        <v>44501</v>
      </c>
      <c r="C55" s="26" t="s">
        <v>18</v>
      </c>
      <c r="D55" s="153" t="s">
        <v>367</v>
      </c>
      <c r="E55" s="27" t="s">
        <v>128</v>
      </c>
      <c r="F55" s="125" t="s">
        <v>79</v>
      </c>
      <c r="G55" s="146">
        <v>719</v>
      </c>
      <c r="H55" s="28">
        <v>8</v>
      </c>
      <c r="I55" s="25">
        <f t="shared" si="2"/>
        <v>5752</v>
      </c>
    </row>
    <row r="56" spans="2:9" ht="35.1" customHeight="1" x14ac:dyDescent="0.3">
      <c r="B56" s="125">
        <v>44501</v>
      </c>
      <c r="C56" s="26" t="s">
        <v>19</v>
      </c>
      <c r="D56" s="153" t="s">
        <v>367</v>
      </c>
      <c r="E56" s="27" t="s">
        <v>119</v>
      </c>
      <c r="F56" s="125" t="s">
        <v>79</v>
      </c>
      <c r="G56" s="146">
        <v>38</v>
      </c>
      <c r="H56" s="28">
        <v>6</v>
      </c>
      <c r="I56" s="25">
        <f t="shared" si="2"/>
        <v>228</v>
      </c>
    </row>
    <row r="57" spans="2:9" ht="35.1" customHeight="1" x14ac:dyDescent="0.3">
      <c r="B57" s="125">
        <v>44501</v>
      </c>
      <c r="C57" s="26" t="s">
        <v>20</v>
      </c>
      <c r="D57" s="153" t="s">
        <v>367</v>
      </c>
      <c r="E57" s="27" t="s">
        <v>105</v>
      </c>
      <c r="F57" s="125" t="s">
        <v>79</v>
      </c>
      <c r="G57" s="146">
        <v>675</v>
      </c>
      <c r="H57" s="28">
        <v>6</v>
      </c>
      <c r="I57" s="25">
        <f t="shared" si="2"/>
        <v>4050</v>
      </c>
    </row>
    <row r="58" spans="2:9" ht="15" customHeight="1" x14ac:dyDescent="0.3">
      <c r="B58" s="125">
        <v>45001</v>
      </c>
      <c r="C58" s="26" t="s">
        <v>18</v>
      </c>
      <c r="D58" s="147" t="s">
        <v>130</v>
      </c>
      <c r="E58" s="27"/>
      <c r="F58" s="122" t="s">
        <v>25</v>
      </c>
      <c r="G58" s="123">
        <v>47</v>
      </c>
      <c r="H58" s="28">
        <v>25</v>
      </c>
      <c r="I58" s="25">
        <f t="shared" si="2"/>
        <v>1175</v>
      </c>
    </row>
    <row r="59" spans="2:9" ht="15" customHeight="1" x14ac:dyDescent="0.3">
      <c r="B59" s="125">
        <v>45001</v>
      </c>
      <c r="C59" s="154" t="s">
        <v>19</v>
      </c>
      <c r="D59" s="147" t="s">
        <v>129</v>
      </c>
      <c r="E59" s="207"/>
      <c r="F59" s="122" t="s">
        <v>25</v>
      </c>
      <c r="G59" s="123">
        <v>70</v>
      </c>
      <c r="H59" s="229">
        <v>20</v>
      </c>
      <c r="I59" s="25">
        <f t="shared" si="2"/>
        <v>1400</v>
      </c>
    </row>
    <row r="60" spans="2:9" ht="35.1" customHeight="1" x14ac:dyDescent="0.3">
      <c r="B60" s="125">
        <v>45003</v>
      </c>
      <c r="C60" s="26"/>
      <c r="D60" s="153" t="s">
        <v>131</v>
      </c>
      <c r="E60" s="27"/>
      <c r="F60" s="125" t="s">
        <v>25</v>
      </c>
      <c r="G60" s="146">
        <v>655</v>
      </c>
      <c r="H60" s="28">
        <v>75</v>
      </c>
      <c r="I60" s="25">
        <f t="shared" si="2"/>
        <v>49125</v>
      </c>
    </row>
    <row r="61" spans="2:9" ht="30" customHeight="1" x14ac:dyDescent="0.3">
      <c r="B61" s="125">
        <v>45004</v>
      </c>
      <c r="C61" s="26" t="s">
        <v>18</v>
      </c>
      <c r="D61" s="153" t="s">
        <v>401</v>
      </c>
      <c r="E61" s="27"/>
      <c r="F61" s="125" t="s">
        <v>79</v>
      </c>
      <c r="G61" s="146">
        <v>60</v>
      </c>
      <c r="H61" s="28">
        <v>40</v>
      </c>
      <c r="I61" s="25">
        <f t="shared" si="2"/>
        <v>2400</v>
      </c>
    </row>
    <row r="62" spans="2:9" ht="30" customHeight="1" x14ac:dyDescent="0.3">
      <c r="B62" s="125">
        <v>45004</v>
      </c>
      <c r="C62" s="26" t="s">
        <v>19</v>
      </c>
      <c r="D62" s="153" t="s">
        <v>402</v>
      </c>
      <c r="E62" s="27"/>
      <c r="F62" s="125" t="s">
        <v>79</v>
      </c>
      <c r="G62" s="146">
        <v>222</v>
      </c>
      <c r="H62" s="28">
        <v>35</v>
      </c>
      <c r="I62" s="25">
        <f t="shared" si="2"/>
        <v>7770</v>
      </c>
    </row>
    <row r="63" spans="2:9" ht="30" customHeight="1" x14ac:dyDescent="0.3">
      <c r="B63" s="125">
        <v>45004</v>
      </c>
      <c r="C63" s="26" t="s">
        <v>20</v>
      </c>
      <c r="D63" s="153" t="s">
        <v>403</v>
      </c>
      <c r="E63" s="27"/>
      <c r="F63" s="125" t="s">
        <v>79</v>
      </c>
      <c r="G63" s="146">
        <v>45</v>
      </c>
      <c r="H63" s="28">
        <v>40</v>
      </c>
      <c r="I63" s="25">
        <f t="shared" si="2"/>
        <v>1800</v>
      </c>
    </row>
    <row r="64" spans="2:9" ht="35.1" customHeight="1" x14ac:dyDescent="0.3">
      <c r="B64" s="125">
        <v>45005</v>
      </c>
      <c r="C64" s="26"/>
      <c r="D64" s="212" t="s">
        <v>124</v>
      </c>
      <c r="E64" s="27"/>
      <c r="F64" s="125" t="s">
        <v>79</v>
      </c>
      <c r="G64" s="146">
        <v>76</v>
      </c>
      <c r="H64" s="28">
        <v>45</v>
      </c>
      <c r="I64" s="25">
        <f t="shared" si="2"/>
        <v>3420</v>
      </c>
    </row>
    <row r="65" spans="1:11" s="119" customFormat="1" ht="50.1" customHeight="1" x14ac:dyDescent="0.25">
      <c r="B65" s="125">
        <v>45007</v>
      </c>
      <c r="C65" s="207"/>
      <c r="D65" s="165" t="s">
        <v>414</v>
      </c>
      <c r="E65" s="207"/>
      <c r="F65" s="125" t="s">
        <v>79</v>
      </c>
      <c r="G65" s="146">
        <v>237</v>
      </c>
      <c r="H65" s="229">
        <v>110</v>
      </c>
      <c r="I65" s="25">
        <f t="shared" si="2"/>
        <v>26070</v>
      </c>
      <c r="J65" s="77"/>
    </row>
    <row r="66" spans="1:11" s="3" customFormat="1" ht="35.1" customHeight="1" thickBot="1" x14ac:dyDescent="0.35">
      <c r="B66" s="148">
        <v>45008</v>
      </c>
      <c r="C66" s="149"/>
      <c r="D66" s="158" t="s">
        <v>220</v>
      </c>
      <c r="E66" s="137"/>
      <c r="F66" s="148" t="s">
        <v>79</v>
      </c>
      <c r="G66" s="151">
        <v>44</v>
      </c>
      <c r="H66" s="152">
        <v>55</v>
      </c>
      <c r="I66" s="25">
        <f t="shared" si="2"/>
        <v>2420</v>
      </c>
      <c r="J66" s="16"/>
    </row>
    <row r="67" spans="1:11" ht="15.6" customHeight="1" thickTop="1" x14ac:dyDescent="0.3">
      <c r="B67" s="15"/>
      <c r="C67" s="15"/>
      <c r="D67" s="15"/>
      <c r="E67" s="15"/>
      <c r="F67" s="48"/>
      <c r="G67" s="49"/>
      <c r="H67" s="50" t="s">
        <v>11</v>
      </c>
      <c r="I67" s="51">
        <f>SUM(I43:I66)</f>
        <v>571272.5</v>
      </c>
    </row>
    <row r="68" spans="1:11" ht="15.6" customHeight="1" x14ac:dyDescent="0.3">
      <c r="B68" s="43" t="s">
        <v>24</v>
      </c>
      <c r="C68" s="43"/>
      <c r="D68" s="54"/>
      <c r="E68" s="54"/>
      <c r="F68" s="53"/>
      <c r="G68" s="45"/>
      <c r="H68" s="46"/>
      <c r="I68" s="47"/>
    </row>
    <row r="69" spans="1:11" ht="15.6" customHeight="1" thickBot="1" x14ac:dyDescent="0.35">
      <c r="B69" s="19" t="s">
        <v>1</v>
      </c>
      <c r="C69" s="19"/>
      <c r="D69" s="19" t="s">
        <v>2</v>
      </c>
      <c r="E69" s="83" t="s">
        <v>3</v>
      </c>
      <c r="F69" s="20" t="s">
        <v>4</v>
      </c>
      <c r="G69" s="21" t="s">
        <v>5</v>
      </c>
      <c r="H69" s="22" t="s">
        <v>6</v>
      </c>
      <c r="I69" s="23" t="s">
        <v>7</v>
      </c>
      <c r="J69" s="16"/>
      <c r="K69" s="3"/>
    </row>
    <row r="70" spans="1:11" ht="35.1" customHeight="1" thickTop="1" x14ac:dyDescent="0.3">
      <c r="B70" s="196">
        <v>50202</v>
      </c>
      <c r="C70" s="196"/>
      <c r="D70" s="199" t="s">
        <v>392</v>
      </c>
      <c r="E70" s="196"/>
      <c r="F70" s="196" t="s">
        <v>15</v>
      </c>
      <c r="G70" s="197">
        <v>1</v>
      </c>
      <c r="H70" s="198">
        <v>2500</v>
      </c>
      <c r="I70" s="25">
        <f t="shared" ref="I70:I77" si="3">G70*H70</f>
        <v>2500</v>
      </c>
      <c r="J70" s="16"/>
      <c r="K70" s="3"/>
    </row>
    <row r="71" spans="1:11" s="88" customFormat="1" ht="90" customHeight="1" x14ac:dyDescent="0.25">
      <c r="A71" s="86"/>
      <c r="B71" s="188">
        <v>50206</v>
      </c>
      <c r="C71" s="188" t="s">
        <v>18</v>
      </c>
      <c r="D71" s="189" t="s">
        <v>357</v>
      </c>
      <c r="E71" s="189"/>
      <c r="F71" s="155" t="s">
        <v>15</v>
      </c>
      <c r="G71" s="190">
        <v>4</v>
      </c>
      <c r="H71" s="191">
        <v>300</v>
      </c>
      <c r="I71" s="25">
        <f t="shared" si="3"/>
        <v>1200</v>
      </c>
      <c r="J71" s="87"/>
      <c r="K71" s="86"/>
    </row>
    <row r="72" spans="1:11" s="88" customFormat="1" ht="90" customHeight="1" x14ac:dyDescent="0.25">
      <c r="A72" s="86"/>
      <c r="B72" s="188">
        <v>50206</v>
      </c>
      <c r="C72" s="188" t="s">
        <v>19</v>
      </c>
      <c r="D72" s="189" t="s">
        <v>358</v>
      </c>
      <c r="E72" s="189"/>
      <c r="F72" s="155" t="s">
        <v>15</v>
      </c>
      <c r="G72" s="190">
        <v>2</v>
      </c>
      <c r="H72" s="191">
        <v>300</v>
      </c>
      <c r="I72" s="25">
        <f t="shared" si="3"/>
        <v>600</v>
      </c>
      <c r="J72" s="87"/>
      <c r="K72" s="86"/>
    </row>
    <row r="73" spans="1:11" s="88" customFormat="1" ht="90" customHeight="1" x14ac:dyDescent="0.25">
      <c r="A73" s="86"/>
      <c r="B73" s="188">
        <v>50206</v>
      </c>
      <c r="C73" s="188" t="s">
        <v>20</v>
      </c>
      <c r="D73" s="189" t="s">
        <v>405</v>
      </c>
      <c r="E73" s="189"/>
      <c r="F73" s="155" t="s">
        <v>15</v>
      </c>
      <c r="G73" s="190">
        <v>1</v>
      </c>
      <c r="H73" s="191">
        <v>300</v>
      </c>
      <c r="I73" s="25">
        <f t="shared" si="3"/>
        <v>300</v>
      </c>
      <c r="J73" s="87"/>
      <c r="K73" s="86"/>
    </row>
    <row r="74" spans="1:11" ht="15" customHeight="1" x14ac:dyDescent="0.3">
      <c r="B74" s="184">
        <v>51001</v>
      </c>
      <c r="C74" s="192" t="s">
        <v>18</v>
      </c>
      <c r="D74" s="193" t="s">
        <v>226</v>
      </c>
      <c r="E74" s="194"/>
      <c r="F74" s="184" t="s">
        <v>25</v>
      </c>
      <c r="G74" s="186">
        <v>38</v>
      </c>
      <c r="H74" s="24">
        <v>250</v>
      </c>
      <c r="I74" s="25">
        <f t="shared" si="3"/>
        <v>9500</v>
      </c>
      <c r="J74" s="16"/>
      <c r="K74" s="3"/>
    </row>
    <row r="75" spans="1:11" ht="15" customHeight="1" x14ac:dyDescent="0.3">
      <c r="B75" s="125">
        <v>51001</v>
      </c>
      <c r="C75" s="145" t="s">
        <v>19</v>
      </c>
      <c r="D75" s="165" t="s">
        <v>227</v>
      </c>
      <c r="E75" s="195"/>
      <c r="F75" s="125" t="s">
        <v>25</v>
      </c>
      <c r="G75" s="146">
        <v>121</v>
      </c>
      <c r="H75" s="28">
        <v>300</v>
      </c>
      <c r="I75" s="25">
        <f t="shared" si="3"/>
        <v>36300</v>
      </c>
      <c r="J75" s="16"/>
      <c r="K75" s="3"/>
    </row>
    <row r="76" spans="1:11" ht="15" customHeight="1" x14ac:dyDescent="0.3">
      <c r="B76" s="125">
        <v>51001</v>
      </c>
      <c r="C76" s="195" t="s">
        <v>20</v>
      </c>
      <c r="D76" s="165" t="s">
        <v>225</v>
      </c>
      <c r="E76" s="257"/>
      <c r="F76" s="125" t="s">
        <v>25</v>
      </c>
      <c r="G76" s="146">
        <v>61</v>
      </c>
      <c r="H76" s="223">
        <v>400</v>
      </c>
      <c r="I76" s="25">
        <f t="shared" si="3"/>
        <v>24400</v>
      </c>
      <c r="J76" s="16"/>
      <c r="K76" s="3"/>
    </row>
    <row r="77" spans="1:11" ht="15" customHeight="1" thickBot="1" x14ac:dyDescent="0.35">
      <c r="B77" s="167" t="s">
        <v>62</v>
      </c>
      <c r="C77" s="256"/>
      <c r="D77" s="150" t="s">
        <v>369</v>
      </c>
      <c r="E77" s="246"/>
      <c r="F77" s="216" t="s">
        <v>97</v>
      </c>
      <c r="G77" s="171">
        <v>9</v>
      </c>
      <c r="H77" s="247">
        <v>400</v>
      </c>
      <c r="I77" s="25">
        <f t="shared" si="3"/>
        <v>3600</v>
      </c>
      <c r="J77" s="16"/>
      <c r="K77" s="3"/>
    </row>
    <row r="78" spans="1:11" ht="15.6" customHeight="1" thickTop="1" x14ac:dyDescent="0.3">
      <c r="B78" s="15"/>
      <c r="C78" s="15"/>
      <c r="D78" s="15"/>
      <c r="E78" s="15"/>
      <c r="F78" s="48"/>
      <c r="G78" s="49"/>
      <c r="H78" s="50" t="s">
        <v>11</v>
      </c>
      <c r="I78" s="51">
        <f>SUM(I70:I77)</f>
        <v>78400</v>
      </c>
    </row>
    <row r="79" spans="1:11" ht="15.6" customHeight="1" x14ac:dyDescent="0.3">
      <c r="B79" s="43" t="s">
        <v>27</v>
      </c>
      <c r="C79" s="43"/>
      <c r="D79" s="43"/>
      <c r="E79" s="37"/>
      <c r="F79" s="38"/>
      <c r="G79" s="39"/>
      <c r="H79" s="40"/>
      <c r="I79" s="41"/>
    </row>
    <row r="80" spans="1:11" ht="15.6" customHeight="1" thickBot="1" x14ac:dyDescent="0.35">
      <c r="B80" s="19" t="s">
        <v>1</v>
      </c>
      <c r="C80" s="19"/>
      <c r="D80" s="19" t="s">
        <v>2</v>
      </c>
      <c r="E80" s="83" t="s">
        <v>3</v>
      </c>
      <c r="F80" s="20" t="s">
        <v>4</v>
      </c>
      <c r="G80" s="21" t="s">
        <v>5</v>
      </c>
      <c r="H80" s="22" t="s">
        <v>6</v>
      </c>
      <c r="I80" s="23" t="s">
        <v>7</v>
      </c>
      <c r="J80" s="16"/>
      <c r="K80" s="3"/>
    </row>
    <row r="81" spans="2:11" ht="15.6" customHeight="1" thickTop="1" x14ac:dyDescent="0.3">
      <c r="B81" s="160">
        <v>70102</v>
      </c>
      <c r="C81" s="30"/>
      <c r="D81" s="162" t="s">
        <v>90</v>
      </c>
      <c r="E81" s="72"/>
      <c r="F81" s="160" t="s">
        <v>79</v>
      </c>
      <c r="G81" s="163">
        <v>2.8</v>
      </c>
      <c r="H81" s="24">
        <v>200</v>
      </c>
      <c r="I81" s="25">
        <f t="shared" ref="I81:I91" si="4">G81*H81</f>
        <v>560</v>
      </c>
      <c r="J81" s="16"/>
      <c r="K81" s="3"/>
    </row>
    <row r="82" spans="2:11" ht="15.6" customHeight="1" x14ac:dyDescent="0.3">
      <c r="B82" s="122">
        <v>70103</v>
      </c>
      <c r="C82" s="26"/>
      <c r="D82" s="147" t="s">
        <v>28</v>
      </c>
      <c r="E82" s="27"/>
      <c r="F82" s="122" t="s">
        <v>15</v>
      </c>
      <c r="G82" s="123">
        <v>1</v>
      </c>
      <c r="H82" s="28">
        <v>50</v>
      </c>
      <c r="I82" s="25">
        <f t="shared" si="4"/>
        <v>50</v>
      </c>
      <c r="J82" s="16"/>
      <c r="K82" s="3"/>
    </row>
    <row r="83" spans="2:11" ht="15.6" customHeight="1" x14ac:dyDescent="0.3">
      <c r="B83" s="122">
        <v>70107</v>
      </c>
      <c r="C83" s="26" t="s">
        <v>18</v>
      </c>
      <c r="D83" s="147" t="s">
        <v>73</v>
      </c>
      <c r="E83" s="27"/>
      <c r="F83" s="122" t="s">
        <v>15</v>
      </c>
      <c r="G83" s="123">
        <v>19</v>
      </c>
      <c r="H83" s="28">
        <v>70</v>
      </c>
      <c r="I83" s="25">
        <f t="shared" si="4"/>
        <v>1330</v>
      </c>
      <c r="J83" s="16"/>
      <c r="K83" s="3"/>
    </row>
    <row r="84" spans="2:11" ht="15.6" customHeight="1" x14ac:dyDescent="0.3">
      <c r="B84" s="122">
        <v>70107</v>
      </c>
      <c r="C84" s="26" t="s">
        <v>19</v>
      </c>
      <c r="D84" s="147" t="s">
        <v>138</v>
      </c>
      <c r="E84" s="27"/>
      <c r="F84" s="122" t="s">
        <v>15</v>
      </c>
      <c r="G84" s="123">
        <v>86</v>
      </c>
      <c r="H84" s="28">
        <v>90</v>
      </c>
      <c r="I84" s="25">
        <f t="shared" si="4"/>
        <v>7740</v>
      </c>
      <c r="J84" s="16"/>
      <c r="K84" s="3"/>
    </row>
    <row r="85" spans="2:11" ht="15.6" customHeight="1" x14ac:dyDescent="0.3">
      <c r="B85" s="122">
        <v>70108</v>
      </c>
      <c r="C85" s="26"/>
      <c r="D85" s="147" t="s">
        <v>74</v>
      </c>
      <c r="E85" s="27"/>
      <c r="F85" s="122" t="s">
        <v>15</v>
      </c>
      <c r="G85" s="123">
        <v>43</v>
      </c>
      <c r="H85" s="28">
        <v>65</v>
      </c>
      <c r="I85" s="25">
        <f t="shared" si="4"/>
        <v>2795</v>
      </c>
      <c r="J85" s="16"/>
      <c r="K85" s="3"/>
    </row>
    <row r="86" spans="2:11" ht="15.6" customHeight="1" x14ac:dyDescent="0.3">
      <c r="B86" s="122">
        <v>70202</v>
      </c>
      <c r="C86" s="26"/>
      <c r="D86" s="147" t="s">
        <v>91</v>
      </c>
      <c r="E86" s="27"/>
      <c r="F86" s="122" t="s">
        <v>79</v>
      </c>
      <c r="G86" s="123">
        <v>321</v>
      </c>
      <c r="H86" s="28">
        <v>17</v>
      </c>
      <c r="I86" s="25">
        <f t="shared" si="4"/>
        <v>5457</v>
      </c>
      <c r="J86" s="16"/>
      <c r="K86" s="3"/>
    </row>
    <row r="87" spans="2:11" ht="15" customHeight="1" x14ac:dyDescent="0.3">
      <c r="B87" s="125">
        <v>70208</v>
      </c>
      <c r="C87" s="26" t="s">
        <v>18</v>
      </c>
      <c r="D87" s="147" t="s">
        <v>139</v>
      </c>
      <c r="E87" s="27"/>
      <c r="F87" s="125" t="s">
        <v>15</v>
      </c>
      <c r="G87" s="146">
        <v>54</v>
      </c>
      <c r="H87" s="24">
        <v>25</v>
      </c>
      <c r="I87" s="25">
        <f t="shared" si="4"/>
        <v>1350</v>
      </c>
      <c r="J87" s="16"/>
      <c r="K87" s="3"/>
    </row>
    <row r="88" spans="2:11" ht="15" customHeight="1" x14ac:dyDescent="0.3">
      <c r="B88" s="125">
        <v>70208</v>
      </c>
      <c r="C88" s="26" t="s">
        <v>19</v>
      </c>
      <c r="D88" s="147" t="s">
        <v>136</v>
      </c>
      <c r="E88" s="27"/>
      <c r="F88" s="125" t="s">
        <v>15</v>
      </c>
      <c r="G88" s="146">
        <v>27</v>
      </c>
      <c r="H88" s="24">
        <v>25</v>
      </c>
      <c r="I88" s="25">
        <f t="shared" si="4"/>
        <v>675</v>
      </c>
      <c r="J88" s="16"/>
      <c r="K88" s="3"/>
    </row>
    <row r="89" spans="2:11" ht="15" customHeight="1" x14ac:dyDescent="0.3">
      <c r="B89" s="125">
        <v>70208</v>
      </c>
      <c r="C89" s="26" t="s">
        <v>20</v>
      </c>
      <c r="D89" s="147" t="s">
        <v>137</v>
      </c>
      <c r="E89" s="27"/>
      <c r="F89" s="125" t="s">
        <v>15</v>
      </c>
      <c r="G89" s="146">
        <v>27</v>
      </c>
      <c r="H89" s="24">
        <v>25</v>
      </c>
      <c r="I89" s="25">
        <f t="shared" si="4"/>
        <v>675</v>
      </c>
      <c r="J89" s="16"/>
      <c r="K89" s="3"/>
    </row>
    <row r="90" spans="2:11" ht="15" customHeight="1" x14ac:dyDescent="0.3">
      <c r="B90" s="122">
        <v>70415</v>
      </c>
      <c r="C90" s="26"/>
      <c r="D90" s="147" t="s">
        <v>407</v>
      </c>
      <c r="E90" s="27"/>
      <c r="F90" s="122" t="s">
        <v>25</v>
      </c>
      <c r="G90" s="123">
        <v>197</v>
      </c>
      <c r="H90" s="28">
        <v>50</v>
      </c>
      <c r="I90" s="25">
        <f t="shared" si="4"/>
        <v>9850</v>
      </c>
      <c r="J90" s="16"/>
      <c r="K90" s="3"/>
    </row>
    <row r="91" spans="2:11" ht="35.1" customHeight="1" thickBot="1" x14ac:dyDescent="0.35">
      <c r="B91" s="148">
        <v>70901</v>
      </c>
      <c r="C91" s="149"/>
      <c r="D91" s="150" t="s">
        <v>406</v>
      </c>
      <c r="E91" s="137"/>
      <c r="F91" s="148" t="s">
        <v>29</v>
      </c>
      <c r="G91" s="151">
        <v>1</v>
      </c>
      <c r="H91" s="152">
        <v>15000</v>
      </c>
      <c r="I91" s="25">
        <f t="shared" si="4"/>
        <v>15000</v>
      </c>
      <c r="J91" s="16"/>
      <c r="K91" s="3"/>
    </row>
    <row r="92" spans="2:11" ht="15.6" customHeight="1" thickTop="1" x14ac:dyDescent="0.3">
      <c r="B92" s="30"/>
      <c r="C92" s="30"/>
      <c r="D92" s="30"/>
      <c r="E92" s="30"/>
      <c r="F92" s="48"/>
      <c r="G92" s="49"/>
      <c r="H92" s="50" t="s">
        <v>11</v>
      </c>
      <c r="I92" s="51">
        <f>SUM(I81:I91)</f>
        <v>45482</v>
      </c>
      <c r="J92" s="16"/>
      <c r="K92" s="3"/>
    </row>
    <row r="93" spans="2:11" ht="15.6" customHeight="1" x14ac:dyDescent="0.3">
      <c r="B93" s="43" t="s">
        <v>30</v>
      </c>
      <c r="C93" s="43"/>
      <c r="D93" s="43"/>
      <c r="E93" s="43"/>
      <c r="F93" s="44"/>
      <c r="G93" s="45"/>
      <c r="H93" s="46"/>
      <c r="I93" s="47"/>
      <c r="J93" s="16"/>
    </row>
    <row r="94" spans="2:11" ht="15.6" customHeight="1" thickBot="1" x14ac:dyDescent="0.35">
      <c r="B94" s="19" t="s">
        <v>1</v>
      </c>
      <c r="C94" s="19"/>
      <c r="D94" s="19" t="s">
        <v>2</v>
      </c>
      <c r="E94" s="83" t="s">
        <v>3</v>
      </c>
      <c r="F94" s="20" t="s">
        <v>4</v>
      </c>
      <c r="G94" s="21" t="s">
        <v>5</v>
      </c>
      <c r="H94" s="22" t="s">
        <v>6</v>
      </c>
      <c r="I94" s="23" t="s">
        <v>7</v>
      </c>
      <c r="J94" s="16"/>
    </row>
    <row r="95" spans="2:11" ht="15.75" thickTop="1" x14ac:dyDescent="0.3">
      <c r="B95" s="85"/>
      <c r="C95" s="26"/>
      <c r="D95" s="104" t="s">
        <v>237</v>
      </c>
      <c r="E95" s="27"/>
      <c r="F95" s="85"/>
      <c r="G95" s="84"/>
      <c r="H95" s="28"/>
      <c r="I95" s="29"/>
      <c r="J95" s="16"/>
    </row>
    <row r="96" spans="2:11" ht="65.099999999999994" customHeight="1" x14ac:dyDescent="0.3">
      <c r="B96" s="125">
        <v>80308</v>
      </c>
      <c r="C96" s="26"/>
      <c r="D96" s="153" t="s">
        <v>152</v>
      </c>
      <c r="E96" s="27"/>
      <c r="F96" s="125" t="s">
        <v>25</v>
      </c>
      <c r="G96" s="146">
        <v>1556</v>
      </c>
      <c r="H96" s="28">
        <v>25.1</v>
      </c>
      <c r="I96" s="25">
        <f t="shared" ref="I96:I114" si="5">G96*H96</f>
        <v>39055.600000000006</v>
      </c>
      <c r="J96" s="16"/>
    </row>
    <row r="97" spans="2:10" ht="15" customHeight="1" x14ac:dyDescent="0.3">
      <c r="B97" s="125"/>
      <c r="C97" s="26"/>
      <c r="D97" s="153" t="s">
        <v>410</v>
      </c>
      <c r="E97" s="27" t="s">
        <v>408</v>
      </c>
      <c r="F97" s="125" t="s">
        <v>25</v>
      </c>
      <c r="G97" s="146">
        <v>1509</v>
      </c>
      <c r="H97" s="28">
        <v>15</v>
      </c>
      <c r="I97" s="25">
        <f t="shared" si="5"/>
        <v>22635</v>
      </c>
      <c r="J97" s="16"/>
    </row>
    <row r="98" spans="2:10" ht="15" customHeight="1" x14ac:dyDescent="0.3">
      <c r="B98" s="125"/>
      <c r="C98" s="26"/>
      <c r="D98" s="153" t="s">
        <v>410</v>
      </c>
      <c r="E98" s="27" t="s">
        <v>409</v>
      </c>
      <c r="F98" s="125" t="s">
        <v>25</v>
      </c>
      <c r="G98" s="146">
        <v>70</v>
      </c>
      <c r="H98" s="28">
        <v>15</v>
      </c>
      <c r="I98" s="25">
        <f t="shared" si="5"/>
        <v>1050</v>
      </c>
      <c r="J98" s="16"/>
    </row>
    <row r="99" spans="2:10" ht="15.6" customHeight="1" x14ac:dyDescent="0.3">
      <c r="B99" s="122">
        <v>80314</v>
      </c>
      <c r="C99" s="26"/>
      <c r="D99" s="147" t="s">
        <v>140</v>
      </c>
      <c r="E99" s="26"/>
      <c r="F99" s="122" t="s">
        <v>39</v>
      </c>
      <c r="G99" s="123">
        <v>5</v>
      </c>
      <c r="H99" s="28">
        <v>150</v>
      </c>
      <c r="I99" s="25">
        <f t="shared" si="5"/>
        <v>750</v>
      </c>
      <c r="J99" s="16"/>
    </row>
    <row r="100" spans="2:10" ht="15" customHeight="1" x14ac:dyDescent="0.3">
      <c r="B100" s="122" t="s">
        <v>62</v>
      </c>
      <c r="C100" s="26"/>
      <c r="D100" s="147" t="s">
        <v>142</v>
      </c>
      <c r="E100" s="26"/>
      <c r="F100" s="122" t="s">
        <v>39</v>
      </c>
      <c r="G100" s="123">
        <v>45</v>
      </c>
      <c r="H100" s="28">
        <v>150</v>
      </c>
      <c r="I100" s="25">
        <f t="shared" si="5"/>
        <v>6750</v>
      </c>
      <c r="J100" s="16"/>
    </row>
    <row r="101" spans="2:10" ht="33.950000000000003" customHeight="1" x14ac:dyDescent="0.3">
      <c r="B101" s="125">
        <v>80316</v>
      </c>
      <c r="C101" s="26" t="s">
        <v>18</v>
      </c>
      <c r="D101" s="26" t="s">
        <v>50</v>
      </c>
      <c r="E101" s="27" t="s">
        <v>143</v>
      </c>
      <c r="F101" s="125" t="s">
        <v>15</v>
      </c>
      <c r="G101" s="146">
        <v>16</v>
      </c>
      <c r="H101" s="28">
        <v>1250</v>
      </c>
      <c r="I101" s="25">
        <f t="shared" si="5"/>
        <v>20000</v>
      </c>
      <c r="J101" s="16"/>
    </row>
    <row r="102" spans="2:10" ht="33.950000000000003" customHeight="1" x14ac:dyDescent="0.3">
      <c r="B102" s="125">
        <v>80316</v>
      </c>
      <c r="C102" s="26" t="s">
        <v>19</v>
      </c>
      <c r="D102" s="26" t="s">
        <v>50</v>
      </c>
      <c r="E102" s="27" t="s">
        <v>144</v>
      </c>
      <c r="F102" s="125" t="s">
        <v>15</v>
      </c>
      <c r="G102" s="146">
        <v>2</v>
      </c>
      <c r="H102" s="28">
        <v>1250</v>
      </c>
      <c r="I102" s="25">
        <f t="shared" si="5"/>
        <v>2500</v>
      </c>
      <c r="J102" s="16"/>
    </row>
    <row r="103" spans="2:10" ht="33.950000000000003" customHeight="1" x14ac:dyDescent="0.3">
      <c r="B103" s="125">
        <v>80316</v>
      </c>
      <c r="C103" s="26" t="s">
        <v>20</v>
      </c>
      <c r="D103" s="26" t="s">
        <v>145</v>
      </c>
      <c r="E103" s="27" t="s">
        <v>146</v>
      </c>
      <c r="F103" s="125" t="s">
        <v>15</v>
      </c>
      <c r="G103" s="146">
        <v>27</v>
      </c>
      <c r="H103" s="28">
        <v>850</v>
      </c>
      <c r="I103" s="25">
        <f t="shared" si="5"/>
        <v>22950</v>
      </c>
      <c r="J103" s="16"/>
    </row>
    <row r="104" spans="2:10" ht="33.950000000000003" customHeight="1" x14ac:dyDescent="0.3">
      <c r="B104" s="125" t="s">
        <v>62</v>
      </c>
      <c r="C104" s="26"/>
      <c r="D104" s="26" t="s">
        <v>147</v>
      </c>
      <c r="E104" s="27"/>
      <c r="F104" s="125" t="s">
        <v>15</v>
      </c>
      <c r="G104" s="146">
        <v>1</v>
      </c>
      <c r="H104" s="28">
        <v>150</v>
      </c>
      <c r="I104" s="25">
        <f t="shared" si="5"/>
        <v>150</v>
      </c>
      <c r="J104" s="16"/>
    </row>
    <row r="105" spans="2:10" ht="30" customHeight="1" x14ac:dyDescent="0.3">
      <c r="B105" s="122"/>
      <c r="C105" s="26"/>
      <c r="D105" s="26" t="s">
        <v>148</v>
      </c>
      <c r="E105" s="26"/>
      <c r="F105" s="125" t="s">
        <v>15</v>
      </c>
      <c r="G105" s="146">
        <v>19</v>
      </c>
      <c r="H105" s="28">
        <v>350</v>
      </c>
      <c r="I105" s="25">
        <f t="shared" si="5"/>
        <v>6650</v>
      </c>
      <c r="J105" s="16"/>
    </row>
    <row r="106" spans="2:10" ht="30" customHeight="1" x14ac:dyDescent="0.3">
      <c r="B106" s="122"/>
      <c r="C106" s="26"/>
      <c r="D106" s="26" t="s">
        <v>149</v>
      </c>
      <c r="E106" s="26"/>
      <c r="F106" s="125" t="s">
        <v>15</v>
      </c>
      <c r="G106" s="146">
        <v>1</v>
      </c>
      <c r="H106" s="28">
        <v>350</v>
      </c>
      <c r="I106" s="25">
        <f t="shared" si="5"/>
        <v>350</v>
      </c>
      <c r="J106" s="16"/>
    </row>
    <row r="107" spans="2:10" ht="30" customHeight="1" x14ac:dyDescent="0.3">
      <c r="B107" s="122"/>
      <c r="C107" s="26"/>
      <c r="D107" s="26" t="s">
        <v>150</v>
      </c>
      <c r="E107" s="26"/>
      <c r="F107" s="125" t="s">
        <v>15</v>
      </c>
      <c r="G107" s="146">
        <v>17</v>
      </c>
      <c r="H107" s="28">
        <v>350</v>
      </c>
      <c r="I107" s="25">
        <f t="shared" si="5"/>
        <v>5950</v>
      </c>
      <c r="J107" s="16"/>
    </row>
    <row r="108" spans="2:10" ht="35.1" customHeight="1" x14ac:dyDescent="0.3">
      <c r="B108" s="122"/>
      <c r="C108" s="26"/>
      <c r="D108" s="26" t="s">
        <v>336</v>
      </c>
      <c r="E108" s="26"/>
      <c r="F108" s="125" t="s">
        <v>15</v>
      </c>
      <c r="G108" s="146">
        <v>6</v>
      </c>
      <c r="H108" s="28">
        <v>350</v>
      </c>
      <c r="I108" s="25">
        <f t="shared" si="5"/>
        <v>2100</v>
      </c>
      <c r="J108" s="16"/>
    </row>
    <row r="109" spans="2:10" ht="35.1" customHeight="1" x14ac:dyDescent="0.3">
      <c r="B109" s="122"/>
      <c r="C109" s="26"/>
      <c r="D109" s="26" t="s">
        <v>337</v>
      </c>
      <c r="E109" s="26"/>
      <c r="F109" s="125" t="s">
        <v>15</v>
      </c>
      <c r="G109" s="146">
        <v>2</v>
      </c>
      <c r="H109" s="28">
        <v>400</v>
      </c>
      <c r="I109" s="25">
        <f t="shared" si="5"/>
        <v>800</v>
      </c>
      <c r="J109" s="16"/>
    </row>
    <row r="110" spans="2:10" ht="15" customHeight="1" x14ac:dyDescent="0.3">
      <c r="B110" s="122">
        <v>80323</v>
      </c>
      <c r="C110" s="26"/>
      <c r="D110" s="147" t="s">
        <v>92</v>
      </c>
      <c r="E110" s="26"/>
      <c r="F110" s="122" t="s">
        <v>15</v>
      </c>
      <c r="G110" s="123">
        <v>1</v>
      </c>
      <c r="H110" s="28">
        <v>1000</v>
      </c>
      <c r="I110" s="25">
        <f t="shared" si="5"/>
        <v>1000</v>
      </c>
      <c r="J110" s="16"/>
    </row>
    <row r="111" spans="2:10" ht="15" customHeight="1" x14ac:dyDescent="0.3">
      <c r="B111" s="122" t="s">
        <v>62</v>
      </c>
      <c r="C111" s="26"/>
      <c r="D111" s="147" t="s">
        <v>141</v>
      </c>
      <c r="E111" s="26"/>
      <c r="F111" s="122" t="s">
        <v>15</v>
      </c>
      <c r="G111" s="123">
        <v>3</v>
      </c>
      <c r="H111" s="28">
        <v>500</v>
      </c>
      <c r="I111" s="25">
        <f t="shared" si="5"/>
        <v>1500</v>
      </c>
      <c r="J111" s="16"/>
    </row>
    <row r="112" spans="2:10" ht="15" customHeight="1" x14ac:dyDescent="0.3">
      <c r="B112" s="122" t="s">
        <v>62</v>
      </c>
      <c r="C112" s="26"/>
      <c r="D112" s="147" t="s">
        <v>153</v>
      </c>
      <c r="E112" s="26"/>
      <c r="F112" s="27" t="s">
        <v>26</v>
      </c>
      <c r="G112" s="130">
        <v>1</v>
      </c>
      <c r="H112" s="28">
        <v>5000</v>
      </c>
      <c r="I112" s="25">
        <f t="shared" si="5"/>
        <v>5000</v>
      </c>
      <c r="J112" s="16"/>
    </row>
    <row r="113" spans="2:10" ht="15" customHeight="1" x14ac:dyDescent="0.3">
      <c r="B113" s="27">
        <v>80324</v>
      </c>
      <c r="C113" s="26"/>
      <c r="D113" s="26" t="s">
        <v>112</v>
      </c>
      <c r="E113" s="26"/>
      <c r="F113" s="27" t="s">
        <v>26</v>
      </c>
      <c r="G113" s="130">
        <v>1</v>
      </c>
      <c r="H113" s="28">
        <v>2500</v>
      </c>
      <c r="I113" s="25">
        <f t="shared" si="5"/>
        <v>2500</v>
      </c>
    </row>
    <row r="114" spans="2:10" ht="15" customHeight="1" thickBot="1" x14ac:dyDescent="0.35">
      <c r="B114" s="137">
        <v>80326</v>
      </c>
      <c r="C114" s="149"/>
      <c r="D114" s="149" t="s">
        <v>113</v>
      </c>
      <c r="E114" s="137"/>
      <c r="F114" s="137" t="s">
        <v>26</v>
      </c>
      <c r="G114" s="140">
        <v>1</v>
      </c>
      <c r="H114" s="152">
        <v>1500</v>
      </c>
      <c r="I114" s="25">
        <f t="shared" si="5"/>
        <v>1500</v>
      </c>
    </row>
    <row r="115" spans="2:10" ht="15.6" customHeight="1" thickTop="1" x14ac:dyDescent="0.3">
      <c r="B115" s="30"/>
      <c r="C115" s="30"/>
      <c r="D115" s="30"/>
      <c r="E115" s="30"/>
      <c r="F115" s="48"/>
      <c r="G115" s="49"/>
      <c r="H115" s="50" t="s">
        <v>11</v>
      </c>
      <c r="I115" s="51">
        <f>SUM(I96:I114)</f>
        <v>143190.6</v>
      </c>
    </row>
    <row r="116" spans="2:10" ht="15.6" customHeight="1" x14ac:dyDescent="0.3">
      <c r="B116" s="43" t="s">
        <v>32</v>
      </c>
      <c r="C116" s="43"/>
      <c r="D116" s="43"/>
      <c r="E116" s="37"/>
      <c r="F116" s="38"/>
      <c r="G116" s="39"/>
      <c r="H116" s="40"/>
      <c r="I116" s="41"/>
      <c r="J116" s="16"/>
    </row>
    <row r="117" spans="2:10" ht="15.6" customHeight="1" thickBot="1" x14ac:dyDescent="0.35">
      <c r="B117" s="19" t="s">
        <v>1</v>
      </c>
      <c r="C117" s="19"/>
      <c r="D117" s="19" t="s">
        <v>2</v>
      </c>
      <c r="E117" s="83" t="s">
        <v>3</v>
      </c>
      <c r="F117" s="20" t="s">
        <v>4</v>
      </c>
      <c r="G117" s="21" t="s">
        <v>5</v>
      </c>
      <c r="H117" s="22" t="s">
        <v>6</v>
      </c>
      <c r="I117" s="23" t="s">
        <v>7</v>
      </c>
      <c r="J117" s="16"/>
    </row>
    <row r="118" spans="2:10" s="121" customFormat="1" ht="15" customHeight="1" thickTop="1" x14ac:dyDescent="0.25">
      <c r="B118" s="184">
        <v>90201</v>
      </c>
      <c r="C118" s="164"/>
      <c r="D118" s="185" t="s">
        <v>133</v>
      </c>
      <c r="E118" s="166"/>
      <c r="F118" s="184" t="s">
        <v>79</v>
      </c>
      <c r="G118" s="186">
        <v>5459</v>
      </c>
      <c r="H118" s="156">
        <v>2.8</v>
      </c>
      <c r="I118" s="25">
        <f t="shared" ref="I118:I146" si="6">G118*H118</f>
        <v>15285.199999999999</v>
      </c>
      <c r="J118" s="77"/>
    </row>
    <row r="119" spans="2:10" ht="35.1" customHeight="1" x14ac:dyDescent="0.2">
      <c r="B119" s="125">
        <v>90204</v>
      </c>
      <c r="C119" s="26" t="s">
        <v>18</v>
      </c>
      <c r="D119" s="153" t="s">
        <v>284</v>
      </c>
      <c r="E119" s="27"/>
      <c r="F119" s="184" t="s">
        <v>79</v>
      </c>
      <c r="G119" s="146">
        <v>576</v>
      </c>
      <c r="H119" s="28">
        <v>2.8</v>
      </c>
      <c r="I119" s="25">
        <f t="shared" si="6"/>
        <v>1612.8</v>
      </c>
      <c r="J119" s="77"/>
    </row>
    <row r="120" spans="2:10" ht="35.1" customHeight="1" x14ac:dyDescent="0.2">
      <c r="B120" s="125">
        <v>90204</v>
      </c>
      <c r="C120" s="26" t="s">
        <v>19</v>
      </c>
      <c r="D120" s="153" t="s">
        <v>285</v>
      </c>
      <c r="E120" s="27"/>
      <c r="F120" s="184" t="s">
        <v>79</v>
      </c>
      <c r="G120" s="146">
        <v>4781</v>
      </c>
      <c r="H120" s="28">
        <v>2.8</v>
      </c>
      <c r="I120" s="25">
        <f t="shared" si="6"/>
        <v>13386.8</v>
      </c>
      <c r="J120" s="77"/>
    </row>
    <row r="121" spans="2:10" s="121" customFormat="1" ht="50.1" customHeight="1" x14ac:dyDescent="0.25">
      <c r="B121" s="125">
        <v>90301</v>
      </c>
      <c r="C121" s="26" t="s">
        <v>18</v>
      </c>
      <c r="D121" s="153" t="s">
        <v>287</v>
      </c>
      <c r="E121" s="27"/>
      <c r="F121" s="125" t="s">
        <v>15</v>
      </c>
      <c r="G121" s="146">
        <v>1</v>
      </c>
      <c r="H121" s="28">
        <v>300</v>
      </c>
      <c r="I121" s="25">
        <f t="shared" si="6"/>
        <v>300</v>
      </c>
      <c r="J121" s="77"/>
    </row>
    <row r="122" spans="2:10" s="121" customFormat="1" ht="50.1" customHeight="1" x14ac:dyDescent="0.25">
      <c r="B122" s="125">
        <v>90301</v>
      </c>
      <c r="C122" s="26" t="s">
        <v>19</v>
      </c>
      <c r="D122" s="153" t="s">
        <v>288</v>
      </c>
      <c r="E122" s="27"/>
      <c r="F122" s="125" t="s">
        <v>15</v>
      </c>
      <c r="G122" s="146">
        <v>6</v>
      </c>
      <c r="H122" s="28">
        <v>300</v>
      </c>
      <c r="I122" s="25">
        <f t="shared" si="6"/>
        <v>1800</v>
      </c>
      <c r="J122" s="77"/>
    </row>
    <row r="123" spans="2:10" s="121" customFormat="1" ht="50.1" customHeight="1" x14ac:dyDescent="0.25">
      <c r="B123" s="125">
        <v>90302</v>
      </c>
      <c r="C123" s="26" t="s">
        <v>18</v>
      </c>
      <c r="D123" s="153" t="s">
        <v>290</v>
      </c>
      <c r="E123" s="27"/>
      <c r="F123" s="125" t="s">
        <v>15</v>
      </c>
      <c r="G123" s="146">
        <v>15</v>
      </c>
      <c r="H123" s="28">
        <v>300</v>
      </c>
      <c r="I123" s="25">
        <f t="shared" si="6"/>
        <v>4500</v>
      </c>
      <c r="J123" s="77"/>
    </row>
    <row r="124" spans="2:10" s="121" customFormat="1" ht="50.1" customHeight="1" x14ac:dyDescent="0.25">
      <c r="B124" s="125">
        <v>90302</v>
      </c>
      <c r="C124" s="26" t="s">
        <v>19</v>
      </c>
      <c r="D124" s="153" t="s">
        <v>289</v>
      </c>
      <c r="E124" s="27"/>
      <c r="F124" s="125" t="s">
        <v>15</v>
      </c>
      <c r="G124" s="146">
        <v>38</v>
      </c>
      <c r="H124" s="28">
        <v>300</v>
      </c>
      <c r="I124" s="25">
        <f t="shared" si="6"/>
        <v>11400</v>
      </c>
      <c r="J124" s="77"/>
    </row>
    <row r="125" spans="2:10" s="121" customFormat="1" ht="50.1" customHeight="1" x14ac:dyDescent="0.25">
      <c r="B125" s="125">
        <v>90302</v>
      </c>
      <c r="C125" s="26" t="s">
        <v>20</v>
      </c>
      <c r="D125" s="153" t="s">
        <v>384</v>
      </c>
      <c r="E125" s="27"/>
      <c r="F125" s="125" t="s">
        <v>15</v>
      </c>
      <c r="G125" s="146">
        <v>28</v>
      </c>
      <c r="H125" s="28">
        <v>300</v>
      </c>
      <c r="I125" s="25">
        <f t="shared" si="6"/>
        <v>8400</v>
      </c>
      <c r="J125" s="77"/>
    </row>
    <row r="126" spans="2:10" s="121" customFormat="1" ht="35.1" customHeight="1" x14ac:dyDescent="0.25">
      <c r="B126" s="125">
        <v>90302</v>
      </c>
      <c r="C126" s="26" t="s">
        <v>22</v>
      </c>
      <c r="D126" s="153" t="s">
        <v>385</v>
      </c>
      <c r="E126" s="27"/>
      <c r="F126" s="125" t="s">
        <v>15</v>
      </c>
      <c r="G126" s="146">
        <v>22</v>
      </c>
      <c r="H126" s="28">
        <v>300</v>
      </c>
      <c r="I126" s="25">
        <f t="shared" si="6"/>
        <v>6600</v>
      </c>
      <c r="J126" s="77"/>
    </row>
    <row r="127" spans="2:10" s="121" customFormat="1" ht="50.1" customHeight="1" x14ac:dyDescent="0.25">
      <c r="B127" s="125">
        <v>90302</v>
      </c>
      <c r="C127" s="26" t="s">
        <v>34</v>
      </c>
      <c r="D127" s="153" t="s">
        <v>291</v>
      </c>
      <c r="E127" s="27"/>
      <c r="F127" s="125" t="s">
        <v>15</v>
      </c>
      <c r="G127" s="146">
        <v>5</v>
      </c>
      <c r="H127" s="28">
        <v>300</v>
      </c>
      <c r="I127" s="25">
        <f t="shared" si="6"/>
        <v>1500</v>
      </c>
      <c r="J127" s="77"/>
    </row>
    <row r="128" spans="2:10" ht="50.1" customHeight="1" x14ac:dyDescent="0.2">
      <c r="B128" s="125">
        <v>90302</v>
      </c>
      <c r="C128" s="26" t="s">
        <v>35</v>
      </c>
      <c r="D128" s="153" t="s">
        <v>292</v>
      </c>
      <c r="E128" s="27"/>
      <c r="F128" s="125" t="s">
        <v>15</v>
      </c>
      <c r="G128" s="146">
        <v>45</v>
      </c>
      <c r="H128" s="28">
        <v>300</v>
      </c>
      <c r="I128" s="25">
        <f t="shared" si="6"/>
        <v>13500</v>
      </c>
      <c r="J128" s="77"/>
    </row>
    <row r="129" spans="2:10" s="287" customFormat="1" ht="50.1" customHeight="1" x14ac:dyDescent="0.25">
      <c r="B129" s="125">
        <v>90602</v>
      </c>
      <c r="C129" s="155" t="s">
        <v>18</v>
      </c>
      <c r="D129" s="165" t="s">
        <v>293</v>
      </c>
      <c r="E129" s="155"/>
      <c r="F129" s="125" t="s">
        <v>15</v>
      </c>
      <c r="G129" s="146">
        <v>90</v>
      </c>
      <c r="H129" s="229">
        <v>10</v>
      </c>
      <c r="I129" s="329">
        <f t="shared" si="6"/>
        <v>900</v>
      </c>
      <c r="J129" s="286"/>
    </row>
    <row r="130" spans="2:10" s="287" customFormat="1" ht="50.1" customHeight="1" x14ac:dyDescent="0.25">
      <c r="B130" s="125">
        <v>90602</v>
      </c>
      <c r="C130" s="155" t="s">
        <v>19</v>
      </c>
      <c r="D130" s="165" t="s">
        <v>294</v>
      </c>
      <c r="E130" s="155"/>
      <c r="F130" s="125" t="s">
        <v>15</v>
      </c>
      <c r="G130" s="146">
        <v>41</v>
      </c>
      <c r="H130" s="229">
        <v>10</v>
      </c>
      <c r="I130" s="329">
        <f t="shared" si="6"/>
        <v>410</v>
      </c>
      <c r="J130" s="286"/>
    </row>
    <row r="131" spans="2:10" s="287" customFormat="1" ht="50.1" customHeight="1" x14ac:dyDescent="0.25">
      <c r="B131" s="125">
        <v>90602</v>
      </c>
      <c r="C131" s="155" t="s">
        <v>20</v>
      </c>
      <c r="D131" s="165" t="s">
        <v>295</v>
      </c>
      <c r="E131" s="155"/>
      <c r="F131" s="125" t="s">
        <v>15</v>
      </c>
      <c r="G131" s="146">
        <v>153</v>
      </c>
      <c r="H131" s="229">
        <v>10</v>
      </c>
      <c r="I131" s="329">
        <f t="shared" si="6"/>
        <v>1530</v>
      </c>
      <c r="J131" s="286"/>
    </row>
    <row r="132" spans="2:10" s="287" customFormat="1" ht="50.1" customHeight="1" x14ac:dyDescent="0.25">
      <c r="B132" s="125">
        <v>90602</v>
      </c>
      <c r="C132" s="155" t="s">
        <v>22</v>
      </c>
      <c r="D132" s="165" t="s">
        <v>296</v>
      </c>
      <c r="E132" s="155"/>
      <c r="F132" s="125" t="s">
        <v>15</v>
      </c>
      <c r="G132" s="146">
        <v>175</v>
      </c>
      <c r="H132" s="229">
        <v>10</v>
      </c>
      <c r="I132" s="329">
        <f t="shared" si="6"/>
        <v>1750</v>
      </c>
      <c r="J132" s="286"/>
    </row>
    <row r="133" spans="2:10" s="287" customFormat="1" ht="50.1" customHeight="1" x14ac:dyDescent="0.25">
      <c r="B133" s="125">
        <v>90602</v>
      </c>
      <c r="C133" s="155" t="s">
        <v>34</v>
      </c>
      <c r="D133" s="165" t="s">
        <v>297</v>
      </c>
      <c r="E133" s="155"/>
      <c r="F133" s="125" t="s">
        <v>15</v>
      </c>
      <c r="G133" s="146">
        <v>146</v>
      </c>
      <c r="H133" s="229">
        <v>10</v>
      </c>
      <c r="I133" s="329">
        <f t="shared" si="6"/>
        <v>1460</v>
      </c>
      <c r="J133" s="286"/>
    </row>
    <row r="134" spans="2:10" s="287" customFormat="1" ht="50.1" customHeight="1" x14ac:dyDescent="0.25">
      <c r="B134" s="125">
        <v>90602</v>
      </c>
      <c r="C134" s="155" t="s">
        <v>35</v>
      </c>
      <c r="D134" s="165" t="s">
        <v>298</v>
      </c>
      <c r="E134" s="155"/>
      <c r="F134" s="125" t="s">
        <v>15</v>
      </c>
      <c r="G134" s="146">
        <v>208</v>
      </c>
      <c r="H134" s="229">
        <v>10</v>
      </c>
      <c r="I134" s="329">
        <f t="shared" si="6"/>
        <v>2080</v>
      </c>
      <c r="J134" s="286"/>
    </row>
    <row r="135" spans="2:10" s="287" customFormat="1" ht="45" customHeight="1" x14ac:dyDescent="0.25">
      <c r="B135" s="125">
        <v>90603</v>
      </c>
      <c r="C135" s="155" t="s">
        <v>18</v>
      </c>
      <c r="D135" s="165" t="s">
        <v>299</v>
      </c>
      <c r="E135" s="155"/>
      <c r="F135" s="125" t="s">
        <v>15</v>
      </c>
      <c r="G135" s="146">
        <v>52</v>
      </c>
      <c r="H135" s="229">
        <v>10</v>
      </c>
      <c r="I135" s="329">
        <f t="shared" si="6"/>
        <v>520</v>
      </c>
      <c r="J135" s="286"/>
    </row>
    <row r="136" spans="2:10" ht="15" customHeight="1" x14ac:dyDescent="0.2">
      <c r="B136" s="122">
        <v>93003</v>
      </c>
      <c r="C136" s="26" t="s">
        <v>18</v>
      </c>
      <c r="D136" s="147" t="s">
        <v>76</v>
      </c>
      <c r="E136" s="27"/>
      <c r="F136" s="122" t="s">
        <v>15</v>
      </c>
      <c r="G136" s="123">
        <v>1</v>
      </c>
      <c r="H136" s="28">
        <v>1500</v>
      </c>
      <c r="I136" s="25">
        <f t="shared" si="6"/>
        <v>1500</v>
      </c>
      <c r="J136" s="77"/>
    </row>
    <row r="137" spans="2:10" ht="15" customHeight="1" x14ac:dyDescent="0.2">
      <c r="B137" s="122">
        <v>93003</v>
      </c>
      <c r="C137" s="26" t="s">
        <v>19</v>
      </c>
      <c r="D137" s="147" t="s">
        <v>283</v>
      </c>
      <c r="E137" s="27"/>
      <c r="F137" s="122" t="s">
        <v>15</v>
      </c>
      <c r="G137" s="123">
        <v>24</v>
      </c>
      <c r="H137" s="28">
        <v>1250</v>
      </c>
      <c r="I137" s="25">
        <f t="shared" si="6"/>
        <v>30000</v>
      </c>
      <c r="J137" s="77"/>
    </row>
    <row r="138" spans="2:10" ht="15" customHeight="1" x14ac:dyDescent="0.2">
      <c r="B138" s="122">
        <v>93003</v>
      </c>
      <c r="C138" s="26" t="s">
        <v>20</v>
      </c>
      <c r="D138" s="147" t="s">
        <v>243</v>
      </c>
      <c r="E138" s="27"/>
      <c r="F138" s="122" t="s">
        <v>15</v>
      </c>
      <c r="G138" s="123">
        <v>1</v>
      </c>
      <c r="H138" s="28">
        <v>2000</v>
      </c>
      <c r="I138" s="25">
        <f t="shared" si="6"/>
        <v>2000</v>
      </c>
      <c r="J138" s="77"/>
    </row>
    <row r="139" spans="2:10" ht="15" customHeight="1" x14ac:dyDescent="0.2">
      <c r="B139" s="122">
        <v>93003</v>
      </c>
      <c r="C139" s="26" t="s">
        <v>22</v>
      </c>
      <c r="D139" s="153" t="s">
        <v>386</v>
      </c>
      <c r="E139" s="27"/>
      <c r="F139" s="122" t="s">
        <v>15</v>
      </c>
      <c r="G139" s="123">
        <v>1</v>
      </c>
      <c r="H139" s="28">
        <v>5000</v>
      </c>
      <c r="I139" s="25">
        <f t="shared" si="6"/>
        <v>5000</v>
      </c>
      <c r="J139" s="77"/>
    </row>
    <row r="140" spans="2:10" s="102" customFormat="1" ht="35.1" customHeight="1" x14ac:dyDescent="0.25">
      <c r="B140" s="125">
        <v>93001</v>
      </c>
      <c r="C140" s="27" t="s">
        <v>18</v>
      </c>
      <c r="D140" s="165" t="s">
        <v>286</v>
      </c>
      <c r="E140" s="27"/>
      <c r="F140" s="125" t="s">
        <v>15</v>
      </c>
      <c r="G140" s="146">
        <v>2</v>
      </c>
      <c r="H140" s="28">
        <v>750</v>
      </c>
      <c r="I140" s="25">
        <f t="shared" si="6"/>
        <v>1500</v>
      </c>
      <c r="J140" s="77"/>
    </row>
    <row r="141" spans="2:10" ht="35.1" customHeight="1" x14ac:dyDescent="0.2">
      <c r="B141" s="125">
        <v>93001</v>
      </c>
      <c r="C141" s="26" t="s">
        <v>19</v>
      </c>
      <c r="D141" s="153" t="s">
        <v>240</v>
      </c>
      <c r="E141" s="27"/>
      <c r="F141" s="125" t="s">
        <v>15</v>
      </c>
      <c r="G141" s="146">
        <v>5</v>
      </c>
      <c r="H141" s="28">
        <v>750</v>
      </c>
      <c r="I141" s="25">
        <f t="shared" si="6"/>
        <v>3750</v>
      </c>
      <c r="J141" s="77"/>
    </row>
    <row r="142" spans="2:10" ht="35.1" customHeight="1" x14ac:dyDescent="0.2">
      <c r="B142" s="125">
        <v>93001</v>
      </c>
      <c r="C142" s="26" t="s">
        <v>20</v>
      </c>
      <c r="D142" s="153" t="s">
        <v>241</v>
      </c>
      <c r="E142" s="27"/>
      <c r="F142" s="125" t="s">
        <v>15</v>
      </c>
      <c r="G142" s="146">
        <v>1</v>
      </c>
      <c r="H142" s="28">
        <v>1000</v>
      </c>
      <c r="I142" s="25">
        <f t="shared" si="6"/>
        <v>1000</v>
      </c>
      <c r="J142" s="77"/>
    </row>
    <row r="143" spans="2:10" s="121" customFormat="1" ht="35.1" customHeight="1" x14ac:dyDescent="0.25">
      <c r="B143" s="125">
        <v>92005</v>
      </c>
      <c r="C143" s="26"/>
      <c r="D143" s="153" t="s">
        <v>389</v>
      </c>
      <c r="E143" s="27"/>
      <c r="F143" s="125" t="s">
        <v>25</v>
      </c>
      <c r="G143" s="146">
        <v>94</v>
      </c>
      <c r="H143" s="28">
        <v>950</v>
      </c>
      <c r="I143" s="25">
        <f t="shared" si="6"/>
        <v>89300</v>
      </c>
      <c r="J143" s="77"/>
    </row>
    <row r="144" spans="2:10" ht="35.1" customHeight="1" x14ac:dyDescent="0.2">
      <c r="B144" s="125">
        <v>92006</v>
      </c>
      <c r="C144" s="26"/>
      <c r="D144" s="153" t="s">
        <v>387</v>
      </c>
      <c r="E144" s="27"/>
      <c r="F144" s="125" t="s">
        <v>25</v>
      </c>
      <c r="G144" s="146">
        <v>624</v>
      </c>
      <c r="H144" s="28">
        <v>450</v>
      </c>
      <c r="I144" s="25">
        <f t="shared" si="6"/>
        <v>280800</v>
      </c>
      <c r="J144" s="77"/>
    </row>
    <row r="145" spans="1:11" ht="15" customHeight="1" x14ac:dyDescent="0.2">
      <c r="B145" s="122" t="s">
        <v>62</v>
      </c>
      <c r="C145" s="26"/>
      <c r="D145" s="147" t="s">
        <v>282</v>
      </c>
      <c r="E145" s="27"/>
      <c r="F145" s="122" t="s">
        <v>15</v>
      </c>
      <c r="G145" s="123">
        <v>4</v>
      </c>
      <c r="H145" s="28">
        <v>1500</v>
      </c>
      <c r="I145" s="25">
        <f t="shared" si="6"/>
        <v>6000</v>
      </c>
      <c r="J145" s="77"/>
    </row>
    <row r="146" spans="1:11" ht="15" customHeight="1" thickBot="1" x14ac:dyDescent="0.25">
      <c r="B146" s="159" t="s">
        <v>62</v>
      </c>
      <c r="C146" s="149"/>
      <c r="D146" s="150" t="s">
        <v>134</v>
      </c>
      <c r="E146" s="137"/>
      <c r="F146" s="159" t="s">
        <v>135</v>
      </c>
      <c r="G146" s="187">
        <v>72</v>
      </c>
      <c r="H146" s="152">
        <v>25</v>
      </c>
      <c r="I146" s="25">
        <f t="shared" si="6"/>
        <v>1800</v>
      </c>
      <c r="J146" s="77"/>
    </row>
    <row r="147" spans="1:11" ht="15.6" customHeight="1" thickTop="1" x14ac:dyDescent="0.3">
      <c r="B147" s="30"/>
      <c r="C147" s="30"/>
      <c r="D147" s="30"/>
      <c r="E147" s="30"/>
      <c r="F147" s="48"/>
      <c r="G147" s="49"/>
      <c r="H147" s="50" t="s">
        <v>11</v>
      </c>
      <c r="I147" s="51">
        <f>SUM(I118:I146)</f>
        <v>509584.8</v>
      </c>
      <c r="J147" s="16"/>
    </row>
    <row r="148" spans="1:11" ht="15" customHeight="1" x14ac:dyDescent="0.3">
      <c r="B148" s="31"/>
      <c r="C148" s="31"/>
      <c r="D148" s="31"/>
      <c r="E148" s="31"/>
      <c r="F148" s="32"/>
      <c r="G148" s="17"/>
      <c r="H148" s="33"/>
      <c r="I148" s="18"/>
      <c r="J148" s="16"/>
    </row>
    <row r="149" spans="1:11" ht="15" customHeight="1" x14ac:dyDescent="0.3"/>
    <row r="150" spans="1:11" ht="20.100000000000001" customHeight="1" x14ac:dyDescent="0.3">
      <c r="C150" s="304" t="s">
        <v>33</v>
      </c>
      <c r="D150" s="304"/>
      <c r="E150" s="304"/>
      <c r="F150" s="304"/>
      <c r="G150" s="304"/>
      <c r="H150" s="317">
        <f>I18+I27+I40+I67+I78+I92+I115+I147</f>
        <v>1860913.28</v>
      </c>
      <c r="I150" s="317"/>
    </row>
    <row r="151" spans="1:11" ht="20.100000000000001" customHeight="1" x14ac:dyDescent="0.3">
      <c r="C151" s="304" t="s">
        <v>51</v>
      </c>
      <c r="D151" s="304"/>
      <c r="E151" s="304"/>
      <c r="F151" s="304"/>
      <c r="G151" s="304"/>
      <c r="H151" s="317">
        <f>H150*0.2</f>
        <v>372182.65600000002</v>
      </c>
      <c r="I151" s="317"/>
    </row>
    <row r="152" spans="1:11" ht="20.100000000000001" customHeight="1" x14ac:dyDescent="0.3">
      <c r="C152" s="304" t="s">
        <v>52</v>
      </c>
      <c r="D152" s="304"/>
      <c r="E152" s="304"/>
      <c r="F152" s="304"/>
      <c r="G152" s="305"/>
      <c r="H152" s="318">
        <f>H150+H151</f>
        <v>2233095.9360000002</v>
      </c>
      <c r="I152" s="318"/>
    </row>
    <row r="153" spans="1:11" ht="20.100000000000001" customHeight="1" x14ac:dyDescent="0.3"/>
    <row r="154" spans="1:11" ht="15" customHeight="1" x14ac:dyDescent="0.3"/>
    <row r="155" spans="1:11" ht="15" customHeight="1" x14ac:dyDescent="0.3"/>
    <row r="156" spans="1:11" s="67" customFormat="1" ht="15" customHeight="1" x14ac:dyDescent="0.3">
      <c r="A156" s="62"/>
      <c r="B156" s="326" t="s">
        <v>57</v>
      </c>
      <c r="C156" s="326"/>
      <c r="D156" s="326"/>
      <c r="E156" s="63"/>
      <c r="F156" s="63"/>
      <c r="G156" s="63"/>
      <c r="H156" s="64"/>
      <c r="I156" s="64"/>
      <c r="J156" s="65"/>
      <c r="K156" s="66"/>
    </row>
    <row r="157" spans="1:11" s="67" customFormat="1" ht="15" customHeight="1" x14ac:dyDescent="0.3">
      <c r="A157" s="62"/>
      <c r="B157" s="316" t="s">
        <v>375</v>
      </c>
      <c r="C157" s="316"/>
      <c r="D157" s="316"/>
      <c r="E157" s="316"/>
      <c r="F157" s="316"/>
      <c r="G157" s="316"/>
      <c r="H157" s="316"/>
      <c r="I157" s="316"/>
      <c r="J157" s="68"/>
      <c r="K157" s="66"/>
    </row>
    <row r="158" spans="1:11" s="67" customFormat="1" ht="33.75" customHeight="1" x14ac:dyDescent="0.3">
      <c r="A158" s="62"/>
      <c r="B158" s="316"/>
      <c r="C158" s="316"/>
      <c r="D158" s="316"/>
      <c r="E158" s="316"/>
      <c r="F158" s="316"/>
      <c r="G158" s="316"/>
      <c r="H158" s="316"/>
      <c r="I158" s="316"/>
      <c r="J158" s="68"/>
      <c r="K158" s="66"/>
    </row>
    <row r="159" spans="1:11" s="67" customFormat="1" ht="15" customHeight="1" x14ac:dyDescent="0.3">
      <c r="A159" s="62"/>
      <c r="B159" s="322" t="s">
        <v>376</v>
      </c>
      <c r="C159" s="322"/>
      <c r="D159" s="322"/>
      <c r="E159" s="322"/>
      <c r="F159" s="322"/>
      <c r="G159" s="322"/>
      <c r="H159" s="322"/>
      <c r="I159" s="322"/>
      <c r="J159" s="68"/>
      <c r="K159" s="66"/>
    </row>
    <row r="160" spans="1:11" s="67" customFormat="1" ht="15" customHeight="1" x14ac:dyDescent="0.3">
      <c r="A160" s="62"/>
      <c r="B160" s="327" t="s">
        <v>377</v>
      </c>
      <c r="C160" s="327"/>
      <c r="D160" s="327"/>
      <c r="E160" s="327"/>
      <c r="F160" s="327"/>
      <c r="G160" s="327"/>
      <c r="H160" s="327"/>
      <c r="I160" s="327"/>
      <c r="J160" s="68"/>
      <c r="K160" s="66"/>
    </row>
    <row r="161" spans="1:12" s="67" customFormat="1" x14ac:dyDescent="0.3">
      <c r="A161" s="62"/>
      <c r="B161" s="327"/>
      <c r="C161" s="327"/>
      <c r="D161" s="327"/>
      <c r="E161" s="327"/>
      <c r="F161" s="327"/>
      <c r="G161" s="327"/>
      <c r="H161" s="327"/>
      <c r="I161" s="327"/>
      <c r="J161" s="68"/>
      <c r="K161" s="66"/>
    </row>
    <row r="162" spans="1:12" s="67" customFormat="1" ht="7.5" customHeight="1" x14ac:dyDescent="0.3">
      <c r="A162" s="62"/>
      <c r="B162" s="327"/>
      <c r="C162" s="327"/>
      <c r="D162" s="327"/>
      <c r="E162" s="327"/>
      <c r="F162" s="327"/>
      <c r="G162" s="327"/>
      <c r="H162" s="327"/>
      <c r="I162" s="327"/>
      <c r="J162" s="68"/>
      <c r="K162" s="66"/>
    </row>
    <row r="163" spans="1:12" s="67" customFormat="1" ht="10.5" customHeight="1" x14ac:dyDescent="0.3">
      <c r="A163" s="62"/>
      <c r="B163" s="327"/>
      <c r="C163" s="327"/>
      <c r="D163" s="327"/>
      <c r="E163" s="327"/>
      <c r="F163" s="327"/>
      <c r="G163" s="327"/>
      <c r="H163" s="327"/>
      <c r="I163" s="327"/>
      <c r="J163" s="68"/>
      <c r="K163" s="66"/>
    </row>
    <row r="164" spans="1:12" s="67" customFormat="1" ht="15" customHeight="1" x14ac:dyDescent="0.3">
      <c r="A164" s="62"/>
      <c r="B164" s="327" t="s">
        <v>378</v>
      </c>
      <c r="C164" s="327"/>
      <c r="D164" s="327"/>
      <c r="E164" s="327"/>
      <c r="F164" s="327"/>
      <c r="G164" s="327"/>
      <c r="H164" s="327"/>
      <c r="I164" s="327"/>
      <c r="J164" s="68"/>
      <c r="K164" s="66"/>
    </row>
    <row r="165" spans="1:12" s="67" customFormat="1" ht="18.75" customHeight="1" x14ac:dyDescent="0.3">
      <c r="A165" s="62"/>
      <c r="B165" s="299" t="s">
        <v>381</v>
      </c>
      <c r="C165" s="299"/>
      <c r="D165" s="299"/>
      <c r="E165" s="299"/>
      <c r="F165" s="299"/>
      <c r="G165" s="299"/>
      <c r="H165" s="299"/>
      <c r="I165" s="299"/>
      <c r="J165" s="69"/>
      <c r="K165" s="70"/>
      <c r="L165" s="71"/>
    </row>
    <row r="166" spans="1:12" s="67" customFormat="1" ht="15.75" customHeight="1" x14ac:dyDescent="0.3">
      <c r="A166" s="62"/>
      <c r="B166" s="299"/>
      <c r="C166" s="299"/>
      <c r="D166" s="299"/>
      <c r="E166" s="299"/>
      <c r="F166" s="299"/>
      <c r="G166" s="299"/>
      <c r="H166" s="299"/>
      <c r="I166" s="299"/>
      <c r="J166" s="68"/>
      <c r="K166" s="66"/>
    </row>
    <row r="167" spans="1:12" s="67" customFormat="1" ht="37.5" customHeight="1" x14ac:dyDescent="0.3">
      <c r="A167" s="62"/>
      <c r="B167" s="322" t="s">
        <v>379</v>
      </c>
      <c r="C167" s="322"/>
      <c r="D167" s="322"/>
      <c r="E167" s="322"/>
      <c r="F167" s="322"/>
      <c r="G167" s="322"/>
      <c r="H167" s="322"/>
      <c r="I167" s="322"/>
      <c r="J167" s="68"/>
      <c r="K167" s="66"/>
    </row>
    <row r="168" spans="1:12" s="67" customFormat="1" ht="42.75" customHeight="1" x14ac:dyDescent="0.3">
      <c r="A168" s="62"/>
      <c r="B168" s="322" t="s">
        <v>380</v>
      </c>
      <c r="C168" s="322"/>
      <c r="D168" s="322"/>
      <c r="E168" s="322"/>
      <c r="F168" s="322"/>
      <c r="G168" s="322"/>
      <c r="H168" s="322"/>
      <c r="I168" s="322"/>
      <c r="J168" s="68"/>
      <c r="K168" s="66"/>
    </row>
    <row r="169" spans="1:12" s="67" customFormat="1" ht="80.099999999999994" customHeight="1" x14ac:dyDescent="0.3">
      <c r="A169" s="62"/>
      <c r="B169" s="322" t="s">
        <v>432</v>
      </c>
      <c r="C169" s="322"/>
      <c r="D169" s="322"/>
      <c r="E169" s="322"/>
      <c r="F169" s="322"/>
      <c r="G169" s="322"/>
      <c r="H169" s="322"/>
      <c r="I169" s="322"/>
      <c r="J169" s="68"/>
      <c r="K169" s="66"/>
    </row>
    <row r="170" spans="1:12" s="67" customFormat="1" ht="15" customHeight="1" x14ac:dyDescent="0.3">
      <c r="A170" s="62"/>
      <c r="B170" s="322" t="s">
        <v>374</v>
      </c>
      <c r="C170" s="322"/>
      <c r="D170" s="322"/>
      <c r="E170" s="322"/>
      <c r="F170" s="322"/>
      <c r="G170" s="322"/>
      <c r="H170" s="322"/>
      <c r="I170" s="322"/>
      <c r="J170" s="68"/>
      <c r="K170" s="66"/>
    </row>
    <row r="171" spans="1:12" s="67" customFormat="1" ht="60" customHeight="1" x14ac:dyDescent="0.3">
      <c r="A171" s="62"/>
      <c r="B171" s="325" t="s">
        <v>398</v>
      </c>
      <c r="C171" s="325"/>
      <c r="D171" s="325"/>
      <c r="E171" s="325"/>
      <c r="F171" s="325"/>
      <c r="G171" s="325"/>
      <c r="H171" s="325"/>
      <c r="I171" s="325"/>
      <c r="J171" s="68"/>
      <c r="K171" s="66"/>
    </row>
    <row r="172" spans="1:12" s="67" customFormat="1" ht="50.1" customHeight="1" x14ac:dyDescent="0.3">
      <c r="A172" s="62"/>
      <c r="B172" s="325" t="s">
        <v>412</v>
      </c>
      <c r="C172" s="325"/>
      <c r="D172" s="325"/>
      <c r="E172" s="325"/>
      <c r="F172" s="325"/>
      <c r="G172" s="325"/>
      <c r="H172" s="325"/>
      <c r="I172" s="325"/>
      <c r="J172" s="68"/>
      <c r="K172" s="66"/>
    </row>
    <row r="173" spans="1:12" s="67" customFormat="1" ht="15" customHeight="1" x14ac:dyDescent="0.3">
      <c r="A173" s="62"/>
      <c r="B173" s="201"/>
      <c r="C173" s="201"/>
      <c r="D173" s="201"/>
      <c r="E173" s="201"/>
      <c r="F173" s="201"/>
      <c r="G173" s="201"/>
      <c r="H173" s="201"/>
      <c r="I173" s="201"/>
      <c r="J173" s="68"/>
      <c r="K173" s="66"/>
    </row>
    <row r="174" spans="1:12" ht="15" customHeight="1" x14ac:dyDescent="0.3"/>
    <row r="175" spans="1:12" ht="15" customHeight="1" x14ac:dyDescent="0.2">
      <c r="B175" s="300" t="s">
        <v>132</v>
      </c>
      <c r="C175" s="300"/>
      <c r="D175" s="300"/>
      <c r="E175" s="300"/>
      <c r="F175" s="300"/>
      <c r="G175" s="300"/>
      <c r="H175" s="300"/>
      <c r="I175" s="300"/>
      <c r="J175" s="4"/>
    </row>
    <row r="176" spans="1:12" ht="15" customHeight="1" x14ac:dyDescent="0.2">
      <c r="B176" s="300" t="s">
        <v>251</v>
      </c>
      <c r="C176" s="300"/>
      <c r="D176" s="300"/>
      <c r="E176" s="300"/>
      <c r="F176" s="300"/>
      <c r="G176" s="300"/>
      <c r="H176" s="300"/>
      <c r="I176" s="300"/>
      <c r="J176" s="4"/>
    </row>
    <row r="177" spans="2:11" ht="15" customHeight="1" x14ac:dyDescent="0.3"/>
    <row r="178" spans="2:11" s="2" customFormat="1" ht="15" customHeight="1" x14ac:dyDescent="0.3">
      <c r="B178" s="324" t="s">
        <v>346</v>
      </c>
      <c r="C178" s="324"/>
      <c r="D178" s="324"/>
      <c r="E178" s="324"/>
      <c r="F178" s="324"/>
      <c r="G178" s="324"/>
      <c r="H178" s="324"/>
      <c r="I178" s="324"/>
    </row>
    <row r="179" spans="2:11" ht="15" customHeight="1" x14ac:dyDescent="0.3"/>
    <row r="180" spans="2:11" ht="15" customHeight="1" x14ac:dyDescent="0.3">
      <c r="B180" s="43" t="s">
        <v>24</v>
      </c>
      <c r="C180" s="43"/>
      <c r="D180" s="54"/>
      <c r="E180" s="54"/>
      <c r="F180" s="53"/>
      <c r="G180" s="45"/>
      <c r="H180" s="46"/>
      <c r="I180" s="47"/>
    </row>
    <row r="181" spans="2:11" ht="15" customHeight="1" thickBot="1" x14ac:dyDescent="0.35">
      <c r="B181" s="19" t="s">
        <v>1</v>
      </c>
      <c r="C181" s="19"/>
      <c r="D181" s="19" t="s">
        <v>2</v>
      </c>
      <c r="E181" s="20" t="s">
        <v>3</v>
      </c>
      <c r="F181" s="20" t="s">
        <v>4</v>
      </c>
      <c r="G181" s="21" t="s">
        <v>5</v>
      </c>
      <c r="H181" s="22" t="s">
        <v>6</v>
      </c>
      <c r="I181" s="23" t="s">
        <v>7</v>
      </c>
      <c r="J181" s="16"/>
    </row>
    <row r="182" spans="2:11" ht="15" customHeight="1" thickTop="1" x14ac:dyDescent="0.3">
      <c r="B182" s="27">
        <v>50701</v>
      </c>
      <c r="C182" s="26" t="s">
        <v>18</v>
      </c>
      <c r="D182" s="26" t="s">
        <v>42</v>
      </c>
      <c r="E182" s="27"/>
      <c r="F182" s="27" t="s">
        <v>14</v>
      </c>
      <c r="G182" s="130">
        <v>90</v>
      </c>
      <c r="H182" s="24">
        <v>90</v>
      </c>
      <c r="I182" s="25">
        <f t="shared" ref="I182:I187" si="7">G182*H182</f>
        <v>8100</v>
      </c>
      <c r="J182" s="16"/>
    </row>
    <row r="183" spans="2:11" ht="15" customHeight="1" x14ac:dyDescent="0.3">
      <c r="B183" s="27">
        <v>50701</v>
      </c>
      <c r="C183" s="26" t="s">
        <v>19</v>
      </c>
      <c r="D183" s="26" t="s">
        <v>43</v>
      </c>
      <c r="E183" s="27"/>
      <c r="F183" s="27" t="s">
        <v>14</v>
      </c>
      <c r="G183" s="130">
        <v>99</v>
      </c>
      <c r="H183" s="24">
        <v>95</v>
      </c>
      <c r="I183" s="25">
        <f t="shared" si="7"/>
        <v>9405</v>
      </c>
      <c r="J183" s="16"/>
    </row>
    <row r="184" spans="2:11" ht="15" customHeight="1" x14ac:dyDescent="0.3">
      <c r="B184" s="27" t="s">
        <v>62</v>
      </c>
      <c r="C184" s="26"/>
      <c r="D184" s="26" t="s">
        <v>86</v>
      </c>
      <c r="E184" s="27"/>
      <c r="F184" s="27" t="s">
        <v>14</v>
      </c>
      <c r="G184" s="130">
        <v>189</v>
      </c>
      <c r="H184" s="24">
        <v>1</v>
      </c>
      <c r="I184" s="25">
        <f t="shared" si="7"/>
        <v>189</v>
      </c>
      <c r="J184" s="16"/>
    </row>
    <row r="185" spans="2:11" ht="35.1" customHeight="1" x14ac:dyDescent="0.3">
      <c r="B185" s="27">
        <v>50702</v>
      </c>
      <c r="C185" s="26" t="s">
        <v>18</v>
      </c>
      <c r="D185" s="131" t="s">
        <v>174</v>
      </c>
      <c r="E185" s="27"/>
      <c r="F185" s="27" t="s">
        <v>13</v>
      </c>
      <c r="G185" s="130">
        <v>3</v>
      </c>
      <c r="H185" s="24">
        <v>550</v>
      </c>
      <c r="I185" s="25">
        <f t="shared" si="7"/>
        <v>1650</v>
      </c>
      <c r="J185" s="16"/>
    </row>
    <row r="186" spans="2:11" ht="50.1" customHeight="1" x14ac:dyDescent="0.3">
      <c r="B186" s="27">
        <v>50702</v>
      </c>
      <c r="C186" s="26" t="s">
        <v>19</v>
      </c>
      <c r="D186" s="131" t="s">
        <v>40</v>
      </c>
      <c r="E186" s="27"/>
      <c r="F186" s="27" t="s">
        <v>13</v>
      </c>
      <c r="G186" s="130">
        <v>8</v>
      </c>
      <c r="H186" s="24">
        <v>550</v>
      </c>
      <c r="I186" s="25">
        <f t="shared" si="7"/>
        <v>4400</v>
      </c>
      <c r="J186" s="16"/>
    </row>
    <row r="187" spans="2:11" ht="15" customHeight="1" thickBot="1" x14ac:dyDescent="0.35">
      <c r="B187" s="137">
        <v>50702</v>
      </c>
      <c r="C187" s="149" t="s">
        <v>20</v>
      </c>
      <c r="D187" s="149" t="s">
        <v>87</v>
      </c>
      <c r="E187" s="137"/>
      <c r="F187" s="137" t="s">
        <v>13</v>
      </c>
      <c r="G187" s="140">
        <v>3</v>
      </c>
      <c r="H187" s="152">
        <v>85</v>
      </c>
      <c r="I187" s="25">
        <f t="shared" si="7"/>
        <v>255</v>
      </c>
      <c r="J187" s="16"/>
    </row>
    <row r="188" spans="2:11" ht="15.6" customHeight="1" thickTop="1" x14ac:dyDescent="0.3">
      <c r="B188" s="30"/>
      <c r="C188" s="30"/>
      <c r="D188" s="30"/>
      <c r="E188" s="30"/>
      <c r="F188" s="48"/>
      <c r="G188" s="49"/>
      <c r="H188" s="50" t="s">
        <v>11</v>
      </c>
      <c r="I188" s="51">
        <f>SUM(I182:I187)</f>
        <v>23999</v>
      </c>
      <c r="J188" s="16"/>
      <c r="K188" s="3"/>
    </row>
    <row r="189" spans="2:11" ht="15.6" customHeight="1" x14ac:dyDescent="0.3">
      <c r="B189" s="43" t="s">
        <v>88</v>
      </c>
      <c r="C189" s="43"/>
      <c r="D189" s="43"/>
      <c r="E189" s="37"/>
      <c r="F189" s="38"/>
      <c r="G189" s="39"/>
      <c r="H189" s="40"/>
      <c r="I189" s="41"/>
    </row>
    <row r="190" spans="2:11" ht="15.6" customHeight="1" thickBot="1" x14ac:dyDescent="0.35">
      <c r="B190" s="19" t="s">
        <v>1</v>
      </c>
      <c r="C190" s="19"/>
      <c r="D190" s="19" t="s">
        <v>2</v>
      </c>
      <c r="E190" s="20" t="s">
        <v>3</v>
      </c>
      <c r="F190" s="20" t="s">
        <v>4</v>
      </c>
      <c r="G190" s="21" t="s">
        <v>5</v>
      </c>
      <c r="H190" s="22" t="s">
        <v>6</v>
      </c>
      <c r="I190" s="23" t="s">
        <v>7</v>
      </c>
      <c r="J190" s="16"/>
      <c r="K190" s="3"/>
    </row>
    <row r="191" spans="2:11" ht="15" customHeight="1" thickTop="1" thickBot="1" x14ac:dyDescent="0.35">
      <c r="B191" s="178">
        <v>60503</v>
      </c>
      <c r="C191" s="179"/>
      <c r="D191" s="180" t="s">
        <v>89</v>
      </c>
      <c r="E191" s="181"/>
      <c r="F191" s="178" t="s">
        <v>29</v>
      </c>
      <c r="G191" s="182">
        <v>1</v>
      </c>
      <c r="H191" s="183">
        <v>1000</v>
      </c>
      <c r="I191" s="25">
        <f t="shared" ref="I191" si="8">G191*H191</f>
        <v>1000</v>
      </c>
      <c r="J191" s="16"/>
      <c r="K191" s="3"/>
    </row>
    <row r="192" spans="2:11" ht="15.6" customHeight="1" thickTop="1" x14ac:dyDescent="0.3">
      <c r="B192" s="15"/>
      <c r="C192" s="15"/>
      <c r="D192" s="15"/>
      <c r="E192" s="15"/>
      <c r="F192" s="48"/>
      <c r="G192" s="49"/>
      <c r="H192" s="50" t="s">
        <v>11</v>
      </c>
      <c r="I192" s="51">
        <f>SUM(I191)</f>
        <v>1000</v>
      </c>
    </row>
    <row r="193" spans="1:11" ht="15.6" customHeight="1" x14ac:dyDescent="0.3">
      <c r="B193" s="43" t="s">
        <v>30</v>
      </c>
      <c r="C193" s="43"/>
      <c r="D193" s="43"/>
      <c r="E193" s="43"/>
      <c r="F193" s="44"/>
      <c r="G193" s="45"/>
      <c r="H193" s="46"/>
      <c r="I193" s="47"/>
      <c r="J193" s="16"/>
    </row>
    <row r="194" spans="1:11" ht="15.6" customHeight="1" thickBot="1" x14ac:dyDescent="0.35">
      <c r="B194" s="19" t="s">
        <v>1</v>
      </c>
      <c r="C194" s="19"/>
      <c r="D194" s="19" t="s">
        <v>2</v>
      </c>
      <c r="E194" s="20" t="s">
        <v>3</v>
      </c>
      <c r="F194" s="20" t="s">
        <v>4</v>
      </c>
      <c r="G194" s="21" t="s">
        <v>5</v>
      </c>
      <c r="H194" s="22" t="s">
        <v>6</v>
      </c>
      <c r="I194" s="23" t="s">
        <v>7</v>
      </c>
      <c r="J194" s="16"/>
    </row>
    <row r="195" spans="1:11" ht="15" customHeight="1" thickTop="1" x14ac:dyDescent="0.3">
      <c r="B195" s="27">
        <v>80214</v>
      </c>
      <c r="C195" s="26"/>
      <c r="D195" s="30" t="s">
        <v>93</v>
      </c>
      <c r="E195" s="72" t="s">
        <v>169</v>
      </c>
      <c r="F195" s="160" t="s">
        <v>29</v>
      </c>
      <c r="G195" s="128">
        <v>1</v>
      </c>
      <c r="H195" s="24">
        <v>2000</v>
      </c>
      <c r="I195" s="25">
        <f t="shared" ref="I195:I198" si="9">G195*H195</f>
        <v>2000</v>
      </c>
    </row>
    <row r="196" spans="1:11" ht="15" customHeight="1" x14ac:dyDescent="0.3">
      <c r="B196" s="27">
        <v>81006</v>
      </c>
      <c r="C196" s="26"/>
      <c r="D196" s="26" t="s">
        <v>45</v>
      </c>
      <c r="E196" s="27" t="s">
        <v>169</v>
      </c>
      <c r="F196" s="122" t="s">
        <v>29</v>
      </c>
      <c r="G196" s="130">
        <v>1</v>
      </c>
      <c r="H196" s="28">
        <v>3000</v>
      </c>
      <c r="I196" s="25">
        <f t="shared" si="9"/>
        <v>3000</v>
      </c>
    </row>
    <row r="197" spans="1:11" ht="15" customHeight="1" x14ac:dyDescent="0.3">
      <c r="B197" s="27">
        <v>81007</v>
      </c>
      <c r="C197" s="26"/>
      <c r="D197" s="26" t="s">
        <v>46</v>
      </c>
      <c r="E197" s="27" t="s">
        <v>169</v>
      </c>
      <c r="F197" s="122" t="s">
        <v>29</v>
      </c>
      <c r="G197" s="130">
        <v>1</v>
      </c>
      <c r="H197" s="28">
        <v>2500</v>
      </c>
      <c r="I197" s="25">
        <f t="shared" si="9"/>
        <v>2500</v>
      </c>
    </row>
    <row r="198" spans="1:11" ht="15" customHeight="1" thickBot="1" x14ac:dyDescent="0.35">
      <c r="B198" s="159" t="s">
        <v>62</v>
      </c>
      <c r="C198" s="149"/>
      <c r="D198" s="239" t="s">
        <v>44</v>
      </c>
      <c r="E198" s="170" t="s">
        <v>169</v>
      </c>
      <c r="F198" s="216" t="s">
        <v>29</v>
      </c>
      <c r="G198" s="230">
        <v>1</v>
      </c>
      <c r="H198" s="152">
        <v>1500</v>
      </c>
      <c r="I198" s="25">
        <f t="shared" si="9"/>
        <v>1500</v>
      </c>
    </row>
    <row r="199" spans="1:11" ht="15.6" customHeight="1" thickTop="1" x14ac:dyDescent="0.3">
      <c r="B199" s="30"/>
      <c r="C199" s="30"/>
      <c r="D199" s="30"/>
      <c r="E199" s="30"/>
      <c r="F199" s="48"/>
      <c r="G199" s="49"/>
      <c r="H199" s="50" t="s">
        <v>11</v>
      </c>
      <c r="I199" s="51">
        <f>SUM(I195:I198)</f>
        <v>9000</v>
      </c>
      <c r="J199" s="16"/>
      <c r="K199" s="3"/>
    </row>
    <row r="200" spans="1:11" ht="15" customHeight="1" x14ac:dyDescent="0.3"/>
    <row r="201" spans="1:11" ht="15" customHeight="1" x14ac:dyDescent="0.3"/>
    <row r="202" spans="1:11" ht="20.100000000000001" customHeight="1" x14ac:dyDescent="0.3">
      <c r="C202" s="304" t="s">
        <v>33</v>
      </c>
      <c r="D202" s="304"/>
      <c r="E202" s="304"/>
      <c r="F202" s="304"/>
      <c r="G202" s="305"/>
      <c r="H202" s="320">
        <f>I188+I192+I199</f>
        <v>33999</v>
      </c>
      <c r="I202" s="321"/>
    </row>
    <row r="203" spans="1:11" ht="20.100000000000001" customHeight="1" x14ac:dyDescent="0.3">
      <c r="C203" s="304" t="s">
        <v>51</v>
      </c>
      <c r="D203" s="304"/>
      <c r="E203" s="304"/>
      <c r="F203" s="304"/>
      <c r="G203" s="305"/>
      <c r="H203" s="320">
        <f>H202*0.2</f>
        <v>6799.8</v>
      </c>
      <c r="I203" s="321"/>
    </row>
    <row r="204" spans="1:11" ht="20.100000000000001" customHeight="1" x14ac:dyDescent="0.3">
      <c r="C204" s="304" t="s">
        <v>52</v>
      </c>
      <c r="D204" s="304"/>
      <c r="E204" s="304"/>
      <c r="F204" s="304"/>
      <c r="G204" s="305"/>
      <c r="H204" s="318">
        <f>H202+H203</f>
        <v>40798.800000000003</v>
      </c>
      <c r="I204" s="318"/>
    </row>
    <row r="205" spans="1:11" ht="20.100000000000001" customHeight="1" x14ac:dyDescent="0.3"/>
    <row r="206" spans="1:11" s="2" customFormat="1" ht="15" customHeight="1" x14ac:dyDescent="0.3">
      <c r="B206" s="80"/>
      <c r="C206" s="80"/>
      <c r="D206" s="80"/>
      <c r="E206" s="80"/>
      <c r="F206" s="80"/>
      <c r="G206" s="80"/>
      <c r="H206" s="80"/>
      <c r="I206" s="55"/>
    </row>
    <row r="207" spans="1:11" s="67" customFormat="1" ht="15" customHeight="1" x14ac:dyDescent="0.3">
      <c r="A207" s="62"/>
      <c r="B207" s="326" t="s">
        <v>58</v>
      </c>
      <c r="C207" s="326"/>
      <c r="D207" s="326"/>
      <c r="E207" s="63"/>
      <c r="F207" s="63"/>
      <c r="G207" s="63"/>
      <c r="H207" s="64"/>
      <c r="I207" s="64"/>
      <c r="J207" s="65"/>
      <c r="K207" s="66"/>
    </row>
    <row r="208" spans="1:11" s="67" customFormat="1" ht="30" customHeight="1" x14ac:dyDescent="0.3">
      <c r="A208" s="62"/>
      <c r="B208" s="316" t="s">
        <v>59</v>
      </c>
      <c r="C208" s="316"/>
      <c r="D208" s="316"/>
      <c r="E208" s="316"/>
      <c r="F208" s="316"/>
      <c r="G208" s="316"/>
      <c r="H208" s="316"/>
      <c r="I208" s="316"/>
      <c r="J208" s="68"/>
      <c r="K208" s="66"/>
    </row>
    <row r="209" spans="1:11" s="67" customFormat="1" ht="15" customHeight="1" x14ac:dyDescent="0.3">
      <c r="A209" s="62"/>
      <c r="B209" s="316" t="s">
        <v>60</v>
      </c>
      <c r="C209" s="316"/>
      <c r="D209" s="316"/>
      <c r="E209" s="316"/>
      <c r="F209" s="316"/>
      <c r="G209" s="316"/>
      <c r="H209" s="316"/>
      <c r="I209" s="316"/>
      <c r="J209" s="68"/>
      <c r="K209" s="66"/>
    </row>
    <row r="210" spans="1:11" s="67" customFormat="1" ht="66.75" customHeight="1" x14ac:dyDescent="0.3">
      <c r="A210" s="62"/>
      <c r="B210" s="322" t="s">
        <v>61</v>
      </c>
      <c r="C210" s="322"/>
      <c r="D210" s="322"/>
      <c r="E210" s="322"/>
      <c r="F210" s="322"/>
      <c r="G210" s="322"/>
      <c r="H210" s="322"/>
      <c r="I210" s="322"/>
      <c r="J210" s="68"/>
      <c r="K210" s="66"/>
    </row>
    <row r="211" spans="1:11" s="2" customFormat="1" ht="15" customHeight="1" x14ac:dyDescent="0.3">
      <c r="B211" s="80"/>
      <c r="C211" s="80"/>
      <c r="D211" s="80"/>
      <c r="E211" s="80"/>
      <c r="F211" s="80"/>
      <c r="G211" s="80"/>
      <c r="H211" s="80"/>
      <c r="I211" s="55"/>
    </row>
    <row r="212" spans="1:11" ht="15" customHeight="1" x14ac:dyDescent="0.3"/>
  </sheetData>
  <mergeCells count="37">
    <mergeCell ref="C204:G204"/>
    <mergeCell ref="H204:I204"/>
    <mergeCell ref="B207:D207"/>
    <mergeCell ref="B208:I208"/>
    <mergeCell ref="B209:I209"/>
    <mergeCell ref="B176:I176"/>
    <mergeCell ref="B210:I210"/>
    <mergeCell ref="C202:G202"/>
    <mergeCell ref="H202:I202"/>
    <mergeCell ref="C203:G203"/>
    <mergeCell ref="H203:I203"/>
    <mergeCell ref="B178:I178"/>
    <mergeCell ref="B175:I175"/>
    <mergeCell ref="B168:I168"/>
    <mergeCell ref="B169:I169"/>
    <mergeCell ref="B170:I170"/>
    <mergeCell ref="B171:I171"/>
    <mergeCell ref="B172:I172"/>
    <mergeCell ref="B164:I164"/>
    <mergeCell ref="B159:I159"/>
    <mergeCell ref="B1:I1"/>
    <mergeCell ref="B2:I2"/>
    <mergeCell ref="B4:I4"/>
    <mergeCell ref="B7:H7"/>
    <mergeCell ref="B8:I8"/>
    <mergeCell ref="B6:H6"/>
    <mergeCell ref="B165:I166"/>
    <mergeCell ref="B167:I167"/>
    <mergeCell ref="B160:I163"/>
    <mergeCell ref="C150:G150"/>
    <mergeCell ref="C152:G152"/>
    <mergeCell ref="H152:I152"/>
    <mergeCell ref="B156:D156"/>
    <mergeCell ref="B157:I158"/>
    <mergeCell ref="H150:I150"/>
    <mergeCell ref="C151:G151"/>
    <mergeCell ref="H151:I151"/>
  </mergeCells>
  <pageMargins left="0.7" right="0.7" top="0.75" bottom="0.75" header="0.3" footer="0.3"/>
  <pageSetup paperSize="9" scale="81" fitToHeight="0" orientation="portrait" r:id="rId1"/>
  <headerFooter>
    <oddHeader>&amp;LTeetööde tehniline kirjeldus
Versioon 18.02.2019&amp;RMaanteeameti peadirektori 
18.02.2019 käskkiri nr 1-2/19/096</oddHeader>
    <oddFooter>&amp;L&amp;D&amp;R&amp;P/&amp;N</oddFooter>
  </headerFooter>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2D291-622B-4463-8B7C-FEBC1FBBF1F2}">
  <sheetPr>
    <tabColor theme="9" tint="0.59999389629810485"/>
    <pageSetUpPr fitToPage="1"/>
  </sheetPr>
  <dimension ref="A1:N138"/>
  <sheetViews>
    <sheetView topLeftCell="A91" zoomScaleNormal="100" zoomScalePageLayoutView="55" workbookViewId="0">
      <selection activeCell="M115" sqref="M115"/>
    </sheetView>
  </sheetViews>
  <sheetFormatPr defaultColWidth="9.140625" defaultRowHeight="15" x14ac:dyDescent="0.3"/>
  <cols>
    <col min="1" max="1" width="2.28515625" style="1" customWidth="1"/>
    <col min="2" max="2" width="8.42578125" style="5" customWidth="1"/>
    <col min="3" max="3" width="2" style="5" customWidth="1"/>
    <col min="4" max="4" width="47.42578125" style="5" customWidth="1"/>
    <col min="5" max="5" width="14.7109375" style="5" customWidth="1"/>
    <col min="6" max="6" width="14.7109375" style="6" customWidth="1"/>
    <col min="7" max="7" width="8.7109375" style="7" customWidth="1"/>
    <col min="8" max="8" width="14.7109375" style="8" customWidth="1"/>
    <col min="9" max="9" width="14.7109375" style="9" customWidth="1"/>
    <col min="10" max="10" width="9.140625" style="5"/>
    <col min="11" max="11" width="14.140625" style="1" customWidth="1"/>
    <col min="12" max="16384" width="9.140625" style="1"/>
  </cols>
  <sheetData>
    <row r="1" spans="2:10" ht="20.100000000000001" customHeight="1" x14ac:dyDescent="0.2">
      <c r="B1" s="301" t="s">
        <v>65</v>
      </c>
      <c r="C1" s="301"/>
      <c r="D1" s="301"/>
      <c r="E1" s="301"/>
      <c r="F1" s="301"/>
      <c r="G1" s="301"/>
      <c r="H1" s="301"/>
      <c r="I1" s="301"/>
      <c r="J1" s="4"/>
    </row>
    <row r="2" spans="2:10" ht="20.100000000000001" customHeight="1" x14ac:dyDescent="0.2">
      <c r="B2" s="301" t="s">
        <v>251</v>
      </c>
      <c r="C2" s="301"/>
      <c r="D2" s="301"/>
      <c r="E2" s="301"/>
      <c r="F2" s="301"/>
      <c r="G2" s="301"/>
      <c r="H2" s="301"/>
      <c r="I2" s="301"/>
      <c r="J2" s="4"/>
    </row>
    <row r="3" spans="2:10" ht="20.100000000000001" customHeight="1" x14ac:dyDescent="0.2">
      <c r="B3" s="73"/>
      <c r="C3" s="73"/>
      <c r="D3" s="73"/>
      <c r="E3" s="73"/>
      <c r="F3" s="73"/>
      <c r="G3" s="73"/>
      <c r="H3" s="73"/>
      <c r="I3" s="73"/>
      <c r="J3" s="4"/>
    </row>
    <row r="4" spans="2:10" ht="35.1" customHeight="1" x14ac:dyDescent="0.2">
      <c r="B4" s="302" t="s">
        <v>94</v>
      </c>
      <c r="C4" s="302"/>
      <c r="D4" s="302"/>
      <c r="E4" s="302"/>
      <c r="F4" s="302"/>
      <c r="G4" s="302"/>
      <c r="H4" s="302"/>
      <c r="I4" s="302"/>
      <c r="J4" s="4"/>
    </row>
    <row r="5" spans="2:10" ht="20.100000000000001" customHeight="1" x14ac:dyDescent="0.2">
      <c r="B5" s="74"/>
      <c r="C5" s="74"/>
      <c r="D5" s="74"/>
      <c r="E5" s="74"/>
      <c r="F5" s="74"/>
      <c r="G5" s="74"/>
      <c r="H5" s="74"/>
      <c r="I5" s="74"/>
      <c r="J5" s="4"/>
    </row>
    <row r="6" spans="2:10" ht="20.100000000000001" customHeight="1" x14ac:dyDescent="0.2">
      <c r="B6" s="298" t="s">
        <v>95</v>
      </c>
      <c r="C6" s="298"/>
      <c r="D6" s="298"/>
      <c r="E6" s="298"/>
      <c r="F6" s="298"/>
      <c r="G6" s="298"/>
      <c r="H6" s="298"/>
      <c r="I6" s="79"/>
      <c r="J6" s="4"/>
    </row>
    <row r="7" spans="2:10" s="2" customFormat="1" ht="20.100000000000001" customHeight="1" x14ac:dyDescent="0.3">
      <c r="B7" s="319" t="s">
        <v>361</v>
      </c>
      <c r="C7" s="319"/>
      <c r="D7" s="319"/>
      <c r="E7" s="319"/>
      <c r="F7" s="319"/>
      <c r="G7" s="319"/>
      <c r="H7" s="319"/>
      <c r="I7" s="55"/>
    </row>
    <row r="8" spans="2:10" ht="20.100000000000001" customHeight="1" x14ac:dyDescent="0.2">
      <c r="B8" s="323"/>
      <c r="C8" s="323"/>
      <c r="D8" s="323"/>
      <c r="E8" s="323"/>
      <c r="F8" s="323"/>
      <c r="G8" s="323"/>
      <c r="H8" s="323"/>
      <c r="I8" s="323"/>
      <c r="J8" s="4"/>
    </row>
    <row r="9" spans="2:10" s="42" customFormat="1" ht="15" customHeight="1" x14ac:dyDescent="0.3">
      <c r="B9" s="43" t="s">
        <v>0</v>
      </c>
      <c r="C9" s="43"/>
      <c r="D9" s="43"/>
      <c r="E9" s="43"/>
      <c r="F9" s="44"/>
      <c r="G9" s="45"/>
      <c r="H9" s="46"/>
      <c r="I9" s="47"/>
      <c r="J9" s="36"/>
    </row>
    <row r="10" spans="2:10" ht="15" customHeight="1" thickBot="1" x14ac:dyDescent="0.35">
      <c r="B10" s="10" t="s">
        <v>1</v>
      </c>
      <c r="C10" s="10"/>
      <c r="D10" s="10" t="s">
        <v>2</v>
      </c>
      <c r="E10" s="82" t="s">
        <v>3</v>
      </c>
      <c r="F10" s="11" t="s">
        <v>4</v>
      </c>
      <c r="G10" s="12" t="s">
        <v>5</v>
      </c>
      <c r="H10" s="13" t="s">
        <v>6</v>
      </c>
      <c r="I10" s="14" t="s">
        <v>7</v>
      </c>
    </row>
    <row r="11" spans="2:10" ht="15" customHeight="1" thickTop="1" x14ac:dyDescent="0.3">
      <c r="B11" s="72">
        <v>10201</v>
      </c>
      <c r="C11" s="30"/>
      <c r="D11" s="30" t="s">
        <v>8</v>
      </c>
      <c r="E11" s="127"/>
      <c r="F11" s="72" t="s">
        <v>9</v>
      </c>
      <c r="G11" s="128">
        <v>1</v>
      </c>
      <c r="H11" s="34"/>
      <c r="I11" s="35"/>
    </row>
    <row r="12" spans="2:10" ht="15" customHeight="1" x14ac:dyDescent="0.3">
      <c r="B12" s="27">
        <v>10202</v>
      </c>
      <c r="C12" s="26"/>
      <c r="D12" s="26" t="s">
        <v>63</v>
      </c>
      <c r="E12" s="129"/>
      <c r="F12" s="27" t="s">
        <v>9</v>
      </c>
      <c r="G12" s="130">
        <v>1</v>
      </c>
      <c r="H12" s="34"/>
      <c r="I12" s="35"/>
    </row>
    <row r="13" spans="2:10" ht="15" customHeight="1" x14ac:dyDescent="0.3">
      <c r="B13" s="27">
        <v>10204</v>
      </c>
      <c r="C13" s="26"/>
      <c r="D13" s="26" t="s">
        <v>10</v>
      </c>
      <c r="E13" s="129"/>
      <c r="F13" s="27" t="s">
        <v>9</v>
      </c>
      <c r="G13" s="130">
        <v>1</v>
      </c>
      <c r="H13" s="34"/>
      <c r="I13" s="35"/>
    </row>
    <row r="14" spans="2:10" ht="50.1" customHeight="1" x14ac:dyDescent="0.3">
      <c r="B14" s="27">
        <v>10210</v>
      </c>
      <c r="C14" s="26"/>
      <c r="D14" s="131" t="s">
        <v>66</v>
      </c>
      <c r="E14" s="129"/>
      <c r="F14" s="27" t="s">
        <v>9</v>
      </c>
      <c r="G14" s="130">
        <v>1</v>
      </c>
      <c r="H14" s="34"/>
      <c r="I14" s="35"/>
    </row>
    <row r="15" spans="2:10" ht="50.1" customHeight="1" x14ac:dyDescent="0.3">
      <c r="B15" s="27">
        <v>10211</v>
      </c>
      <c r="C15" s="26"/>
      <c r="D15" s="131" t="s">
        <v>67</v>
      </c>
      <c r="E15" s="129"/>
      <c r="F15" s="27" t="s">
        <v>9</v>
      </c>
      <c r="G15" s="130">
        <v>1</v>
      </c>
      <c r="H15" s="132"/>
      <c r="I15" s="133"/>
    </row>
    <row r="16" spans="2:10" ht="15" customHeight="1" x14ac:dyDescent="0.3">
      <c r="B16" s="134">
        <v>10212</v>
      </c>
      <c r="C16" s="135"/>
      <c r="D16" s="135" t="s">
        <v>96</v>
      </c>
      <c r="E16" s="136"/>
      <c r="F16" s="27" t="s">
        <v>9</v>
      </c>
      <c r="G16" s="130">
        <v>1</v>
      </c>
      <c r="H16" s="132"/>
      <c r="I16" s="133"/>
    </row>
    <row r="17" spans="2:11" s="75" customFormat="1" ht="75" customHeight="1" thickBot="1" x14ac:dyDescent="0.35">
      <c r="B17" s="137">
        <v>10214</v>
      </c>
      <c r="C17" s="138"/>
      <c r="D17" s="138" t="s">
        <v>391</v>
      </c>
      <c r="E17" s="139"/>
      <c r="F17" s="137" t="s">
        <v>9</v>
      </c>
      <c r="G17" s="140">
        <v>1</v>
      </c>
      <c r="H17" s="141"/>
      <c r="I17" s="142"/>
      <c r="J17" s="76"/>
    </row>
    <row r="18" spans="2:11" ht="15.6" customHeight="1" thickTop="1" x14ac:dyDescent="0.3">
      <c r="B18" s="15"/>
      <c r="C18" s="15"/>
      <c r="D18" s="15"/>
      <c r="E18" s="15"/>
      <c r="F18" s="48"/>
      <c r="G18" s="49"/>
      <c r="H18" s="50" t="s">
        <v>11</v>
      </c>
      <c r="I18" s="51">
        <v>15000</v>
      </c>
    </row>
    <row r="19" spans="2:11" ht="15" customHeight="1" x14ac:dyDescent="0.3">
      <c r="B19" s="43" t="s">
        <v>12</v>
      </c>
      <c r="C19" s="43"/>
      <c r="D19" s="43"/>
      <c r="E19" s="43"/>
      <c r="F19" s="44"/>
      <c r="G19" s="45"/>
      <c r="H19" s="46"/>
      <c r="I19" s="47"/>
      <c r="J19" s="16"/>
      <c r="K19" s="3"/>
    </row>
    <row r="20" spans="2:11" ht="15" customHeight="1" thickBot="1" x14ac:dyDescent="0.35">
      <c r="B20" s="19" t="s">
        <v>1</v>
      </c>
      <c r="C20" s="19"/>
      <c r="D20" s="19" t="s">
        <v>2</v>
      </c>
      <c r="E20" s="83" t="s">
        <v>3</v>
      </c>
      <c r="F20" s="20" t="s">
        <v>4</v>
      </c>
      <c r="G20" s="21" t="s">
        <v>5</v>
      </c>
      <c r="H20" s="22" t="s">
        <v>6</v>
      </c>
      <c r="I20" s="23" t="s">
        <v>7</v>
      </c>
      <c r="J20" s="16"/>
      <c r="K20" s="3"/>
    </row>
    <row r="21" spans="2:11" ht="15" customHeight="1" thickTop="1" x14ac:dyDescent="0.3">
      <c r="B21" s="125">
        <v>20201</v>
      </c>
      <c r="C21" s="143"/>
      <c r="D21" s="144" t="s">
        <v>102</v>
      </c>
      <c r="E21" s="145"/>
      <c r="F21" s="125" t="s">
        <v>79</v>
      </c>
      <c r="G21" s="146">
        <v>5805</v>
      </c>
      <c r="H21" s="24">
        <v>1</v>
      </c>
      <c r="I21" s="25">
        <f>G21*H21</f>
        <v>5805</v>
      </c>
      <c r="J21" s="16"/>
      <c r="K21" s="3"/>
    </row>
    <row r="22" spans="2:11" ht="15" customHeight="1" x14ac:dyDescent="0.3">
      <c r="B22" s="125">
        <v>20212</v>
      </c>
      <c r="C22" s="143"/>
      <c r="D22" s="144" t="s">
        <v>68</v>
      </c>
      <c r="E22" s="145"/>
      <c r="F22" s="125" t="s">
        <v>79</v>
      </c>
      <c r="G22" s="146">
        <v>5805</v>
      </c>
      <c r="H22" s="24">
        <v>0.2</v>
      </c>
      <c r="I22" s="25">
        <f t="shared" ref="I22:I27" si="0">G22*H22</f>
        <v>1161</v>
      </c>
      <c r="J22" s="16"/>
      <c r="K22" s="3"/>
    </row>
    <row r="23" spans="2:11" ht="15" customHeight="1" x14ac:dyDescent="0.3">
      <c r="B23" s="125">
        <v>20306</v>
      </c>
      <c r="C23" s="143"/>
      <c r="D23" s="147" t="s">
        <v>394</v>
      </c>
      <c r="E23" s="145"/>
      <c r="F23" s="125" t="s">
        <v>25</v>
      </c>
      <c r="G23" s="146">
        <v>31</v>
      </c>
      <c r="H23" s="24">
        <v>25</v>
      </c>
      <c r="I23" s="25">
        <f t="shared" si="0"/>
        <v>775</v>
      </c>
      <c r="J23" s="16"/>
      <c r="K23" s="3"/>
    </row>
    <row r="24" spans="2:11" ht="35.1" customHeight="1" x14ac:dyDescent="0.3">
      <c r="B24" s="125">
        <v>20325</v>
      </c>
      <c r="C24" s="26" t="s">
        <v>18</v>
      </c>
      <c r="D24" s="147" t="s">
        <v>98</v>
      </c>
      <c r="E24" s="27"/>
      <c r="F24" s="125" t="s">
        <v>97</v>
      </c>
      <c r="G24" s="146">
        <v>1</v>
      </c>
      <c r="H24" s="24">
        <v>100</v>
      </c>
      <c r="I24" s="25">
        <f t="shared" si="0"/>
        <v>100</v>
      </c>
      <c r="J24" s="16"/>
      <c r="K24" s="3"/>
    </row>
    <row r="25" spans="2:11" ht="35.1" customHeight="1" x14ac:dyDescent="0.3">
      <c r="B25" s="125">
        <v>20325</v>
      </c>
      <c r="C25" s="26" t="s">
        <v>19</v>
      </c>
      <c r="D25" s="147" t="s">
        <v>100</v>
      </c>
      <c r="E25" s="27"/>
      <c r="F25" s="125" t="s">
        <v>97</v>
      </c>
      <c r="G25" s="146">
        <v>1</v>
      </c>
      <c r="H25" s="24">
        <v>100</v>
      </c>
      <c r="I25" s="25">
        <f t="shared" si="0"/>
        <v>100</v>
      </c>
      <c r="J25" s="16"/>
      <c r="K25" s="3"/>
    </row>
    <row r="26" spans="2:11" ht="35.1" customHeight="1" x14ac:dyDescent="0.3">
      <c r="B26" s="125">
        <v>20325</v>
      </c>
      <c r="C26" s="26" t="s">
        <v>20</v>
      </c>
      <c r="D26" s="147" t="s">
        <v>101</v>
      </c>
      <c r="E26" s="27"/>
      <c r="F26" s="125" t="s">
        <v>97</v>
      </c>
      <c r="G26" s="146">
        <v>1</v>
      </c>
      <c r="H26" s="24">
        <v>250</v>
      </c>
      <c r="I26" s="25">
        <f t="shared" si="0"/>
        <v>250</v>
      </c>
      <c r="J26" s="16"/>
      <c r="K26" s="3"/>
    </row>
    <row r="27" spans="2:11" ht="35.1" customHeight="1" thickBot="1" x14ac:dyDescent="0.35">
      <c r="B27" s="148">
        <v>20401</v>
      </c>
      <c r="C27" s="149"/>
      <c r="D27" s="150" t="s">
        <v>99</v>
      </c>
      <c r="E27" s="137"/>
      <c r="F27" s="148" t="s">
        <v>15</v>
      </c>
      <c r="G27" s="151">
        <v>1</v>
      </c>
      <c r="H27" s="152">
        <v>1500</v>
      </c>
      <c r="I27" s="25">
        <f t="shared" si="0"/>
        <v>1500</v>
      </c>
      <c r="J27" s="16"/>
      <c r="K27" s="3"/>
    </row>
    <row r="28" spans="2:11" ht="15" customHeight="1" thickTop="1" x14ac:dyDescent="0.3">
      <c r="B28" s="15"/>
      <c r="C28" s="15"/>
      <c r="D28" s="15"/>
      <c r="E28" s="15"/>
      <c r="F28" s="48"/>
      <c r="G28" s="49"/>
      <c r="H28" s="50" t="s">
        <v>11</v>
      </c>
      <c r="I28" s="51">
        <f>SUM(I21:I27)</f>
        <v>9691</v>
      </c>
    </row>
    <row r="29" spans="2:11" ht="15" customHeight="1" x14ac:dyDescent="0.3">
      <c r="B29" s="43" t="s">
        <v>16</v>
      </c>
      <c r="C29" s="43"/>
      <c r="D29" s="43"/>
      <c r="E29" s="43"/>
      <c r="F29" s="44"/>
      <c r="G29" s="45"/>
      <c r="H29" s="46"/>
      <c r="I29" s="47"/>
      <c r="J29" s="16"/>
    </row>
    <row r="30" spans="2:11" ht="15" customHeight="1" thickBot="1" x14ac:dyDescent="0.35">
      <c r="B30" s="19" t="s">
        <v>1</v>
      </c>
      <c r="C30" s="19"/>
      <c r="D30" s="19" t="s">
        <v>2</v>
      </c>
      <c r="E30" s="83" t="s">
        <v>3</v>
      </c>
      <c r="F30" s="20" t="s">
        <v>4</v>
      </c>
      <c r="G30" s="21" t="s">
        <v>5</v>
      </c>
      <c r="H30" s="22" t="s">
        <v>6</v>
      </c>
      <c r="I30" s="23" t="s">
        <v>7</v>
      </c>
      <c r="J30" s="16"/>
    </row>
    <row r="31" spans="2:11" ht="15" customHeight="1" thickTop="1" x14ac:dyDescent="0.3">
      <c r="B31" s="125">
        <v>30101</v>
      </c>
      <c r="C31" s="26"/>
      <c r="D31" s="153" t="s">
        <v>69</v>
      </c>
      <c r="E31" s="27"/>
      <c r="F31" s="125" t="s">
        <v>80</v>
      </c>
      <c r="G31" s="146">
        <v>1209.6000000000001</v>
      </c>
      <c r="H31" s="24">
        <v>5.8</v>
      </c>
      <c r="I31" s="25">
        <f t="shared" ref="I31:I40" si="1">G31*H31</f>
        <v>7015.68</v>
      </c>
      <c r="J31" s="16"/>
    </row>
    <row r="32" spans="2:11" ht="15" customHeight="1" x14ac:dyDescent="0.3">
      <c r="B32" s="125">
        <v>30103</v>
      </c>
      <c r="C32" s="26"/>
      <c r="D32" s="153" t="s">
        <v>70</v>
      </c>
      <c r="E32" s="27"/>
      <c r="F32" s="125" t="s">
        <v>80</v>
      </c>
      <c r="G32" s="146">
        <v>216.315</v>
      </c>
      <c r="H32" s="24">
        <v>3.6</v>
      </c>
      <c r="I32" s="25">
        <f t="shared" si="1"/>
        <v>778.73400000000004</v>
      </c>
      <c r="J32" s="16"/>
    </row>
    <row r="33" spans="2:10" ht="35.1" customHeight="1" x14ac:dyDescent="0.3">
      <c r="B33" s="125">
        <v>30402</v>
      </c>
      <c r="C33" s="26" t="s">
        <v>18</v>
      </c>
      <c r="D33" s="153" t="s">
        <v>77</v>
      </c>
      <c r="E33" s="27"/>
      <c r="F33" s="125" t="s">
        <v>80</v>
      </c>
      <c r="G33" s="146">
        <v>722.88</v>
      </c>
      <c r="H33" s="24">
        <v>8</v>
      </c>
      <c r="I33" s="25">
        <f t="shared" si="1"/>
        <v>5783.04</v>
      </c>
      <c r="J33" s="16"/>
    </row>
    <row r="34" spans="2:10" ht="35.1" customHeight="1" x14ac:dyDescent="0.3">
      <c r="B34" s="125">
        <v>30402</v>
      </c>
      <c r="C34" s="26" t="s">
        <v>19</v>
      </c>
      <c r="D34" s="153" t="s">
        <v>78</v>
      </c>
      <c r="E34" s="27"/>
      <c r="F34" s="125" t="s">
        <v>80</v>
      </c>
      <c r="G34" s="146">
        <v>1430</v>
      </c>
      <c r="H34" s="24">
        <v>7.6</v>
      </c>
      <c r="I34" s="25">
        <f t="shared" si="1"/>
        <v>10868</v>
      </c>
      <c r="J34" s="16"/>
    </row>
    <row r="35" spans="2:10" ht="15" customHeight="1" x14ac:dyDescent="0.3">
      <c r="B35" s="125">
        <v>30107</v>
      </c>
      <c r="C35" s="26"/>
      <c r="D35" s="153" t="s">
        <v>71</v>
      </c>
      <c r="E35" s="27"/>
      <c r="F35" s="125" t="s">
        <v>80</v>
      </c>
      <c r="G35" s="146">
        <v>240</v>
      </c>
      <c r="H35" s="24">
        <v>4.5</v>
      </c>
      <c r="I35" s="25">
        <f t="shared" si="1"/>
        <v>1080</v>
      </c>
      <c r="J35" s="16"/>
    </row>
    <row r="36" spans="2:10" ht="15" customHeight="1" x14ac:dyDescent="0.3">
      <c r="B36" s="125">
        <v>30501</v>
      </c>
      <c r="C36" s="154" t="s">
        <v>18</v>
      </c>
      <c r="D36" s="153" t="s">
        <v>81</v>
      </c>
      <c r="E36" s="155"/>
      <c r="F36" s="125" t="s">
        <v>79</v>
      </c>
      <c r="G36" s="146">
        <v>389.84999999999997</v>
      </c>
      <c r="H36" s="156">
        <v>8</v>
      </c>
      <c r="I36" s="25">
        <f t="shared" si="1"/>
        <v>3118.7999999999997</v>
      </c>
      <c r="J36" s="16"/>
    </row>
    <row r="37" spans="2:10" ht="15" customHeight="1" x14ac:dyDescent="0.3">
      <c r="B37" s="125">
        <v>30501</v>
      </c>
      <c r="C37" s="154" t="s">
        <v>19</v>
      </c>
      <c r="D37" s="153" t="s">
        <v>82</v>
      </c>
      <c r="E37" s="155"/>
      <c r="F37" s="125" t="s">
        <v>79</v>
      </c>
      <c r="G37" s="146">
        <v>2410</v>
      </c>
      <c r="H37" s="156">
        <v>7</v>
      </c>
      <c r="I37" s="25">
        <f t="shared" si="1"/>
        <v>16870</v>
      </c>
      <c r="J37" s="16"/>
    </row>
    <row r="38" spans="2:10" ht="15" customHeight="1" x14ac:dyDescent="0.3">
      <c r="B38" s="125">
        <v>30604</v>
      </c>
      <c r="C38" s="154"/>
      <c r="D38" s="153" t="s">
        <v>72</v>
      </c>
      <c r="E38" s="155"/>
      <c r="F38" s="125" t="s">
        <v>79</v>
      </c>
      <c r="G38" s="146">
        <v>3798</v>
      </c>
      <c r="H38" s="156">
        <v>0.2</v>
      </c>
      <c r="I38" s="25">
        <f t="shared" si="1"/>
        <v>759.6</v>
      </c>
      <c r="J38" s="16"/>
    </row>
    <row r="39" spans="2:10" ht="35.1" customHeight="1" x14ac:dyDescent="0.3">
      <c r="B39" s="125">
        <v>30608</v>
      </c>
      <c r="C39" s="26"/>
      <c r="D39" s="26" t="s">
        <v>37</v>
      </c>
      <c r="E39" s="27"/>
      <c r="F39" s="125" t="s">
        <v>79</v>
      </c>
      <c r="G39" s="146">
        <v>390</v>
      </c>
      <c r="H39" s="28">
        <v>3.5</v>
      </c>
      <c r="I39" s="25">
        <f t="shared" si="1"/>
        <v>1365</v>
      </c>
      <c r="J39" s="16"/>
    </row>
    <row r="40" spans="2:10" ht="50.1" customHeight="1" thickBot="1" x14ac:dyDescent="0.35">
      <c r="B40" s="137">
        <v>30611</v>
      </c>
      <c r="C40" s="149"/>
      <c r="D40" s="149" t="s">
        <v>368</v>
      </c>
      <c r="E40" s="137"/>
      <c r="F40" s="137" t="s">
        <v>49</v>
      </c>
      <c r="G40" s="140">
        <v>246</v>
      </c>
      <c r="H40" s="152">
        <v>45</v>
      </c>
      <c r="I40" s="25">
        <f t="shared" si="1"/>
        <v>11070</v>
      </c>
    </row>
    <row r="41" spans="2:10" ht="15" customHeight="1" thickTop="1" x14ac:dyDescent="0.3">
      <c r="B41" s="30"/>
      <c r="C41" s="30"/>
      <c r="D41" s="30"/>
      <c r="E41" s="30"/>
      <c r="F41" s="48"/>
      <c r="G41" s="49"/>
      <c r="H41" s="50" t="s">
        <v>11</v>
      </c>
      <c r="I41" s="51">
        <f>SUM(I31:I40)</f>
        <v>58708.853999999999</v>
      </c>
      <c r="J41" s="16"/>
    </row>
    <row r="42" spans="2:10" ht="15" customHeight="1" x14ac:dyDescent="0.3">
      <c r="B42" s="43" t="s">
        <v>17</v>
      </c>
      <c r="C42" s="43"/>
      <c r="D42" s="52"/>
      <c r="E42" s="52"/>
      <c r="F42" s="53"/>
      <c r="G42" s="45"/>
      <c r="H42" s="46"/>
      <c r="I42" s="47"/>
    </row>
    <row r="43" spans="2:10" ht="15" customHeight="1" thickBot="1" x14ac:dyDescent="0.35">
      <c r="B43" s="19" t="s">
        <v>1</v>
      </c>
      <c r="C43" s="19"/>
      <c r="D43" s="19" t="s">
        <v>2</v>
      </c>
      <c r="E43" s="83" t="s">
        <v>3</v>
      </c>
      <c r="F43" s="20" t="s">
        <v>4</v>
      </c>
      <c r="G43" s="21" t="s">
        <v>5</v>
      </c>
      <c r="H43" s="22" t="s">
        <v>6</v>
      </c>
      <c r="I43" s="23" t="s">
        <v>7</v>
      </c>
    </row>
    <row r="44" spans="2:10" ht="15" customHeight="1" thickTop="1" x14ac:dyDescent="0.3">
      <c r="B44" s="125">
        <v>40101</v>
      </c>
      <c r="C44" s="26"/>
      <c r="D44" s="153" t="s">
        <v>108</v>
      </c>
      <c r="E44" s="27" t="s">
        <v>64</v>
      </c>
      <c r="F44" s="125" t="s">
        <v>79</v>
      </c>
      <c r="G44" s="146">
        <v>56</v>
      </c>
      <c r="H44" s="24">
        <v>1</v>
      </c>
      <c r="I44" s="25">
        <f t="shared" ref="I44:I55" si="2">G44*H44</f>
        <v>56</v>
      </c>
    </row>
    <row r="45" spans="2:10" ht="15" customHeight="1" x14ac:dyDescent="0.3">
      <c r="B45" s="125">
        <v>40501</v>
      </c>
      <c r="C45" s="26" t="s">
        <v>18</v>
      </c>
      <c r="D45" s="153" t="s">
        <v>109</v>
      </c>
      <c r="E45" s="27" t="s">
        <v>103</v>
      </c>
      <c r="F45" s="125" t="s">
        <v>79</v>
      </c>
      <c r="G45" s="146">
        <v>2183</v>
      </c>
      <c r="H45" s="24">
        <v>6.7</v>
      </c>
      <c r="I45" s="25">
        <f t="shared" si="2"/>
        <v>14626.1</v>
      </c>
    </row>
    <row r="46" spans="2:10" ht="15" customHeight="1" x14ac:dyDescent="0.3">
      <c r="B46" s="125">
        <v>40501</v>
      </c>
      <c r="C46" s="26" t="s">
        <v>19</v>
      </c>
      <c r="D46" s="153" t="s">
        <v>104</v>
      </c>
      <c r="E46" s="27" t="s">
        <v>103</v>
      </c>
      <c r="F46" s="125" t="s">
        <v>79</v>
      </c>
      <c r="G46" s="146">
        <v>477</v>
      </c>
      <c r="H46" s="24">
        <v>6.7</v>
      </c>
      <c r="I46" s="25">
        <f t="shared" si="2"/>
        <v>3195.9</v>
      </c>
    </row>
    <row r="47" spans="2:10" ht="35.1" customHeight="1" x14ac:dyDescent="0.3">
      <c r="B47" s="174" t="s">
        <v>370</v>
      </c>
      <c r="C47" s="26" t="s">
        <v>18</v>
      </c>
      <c r="D47" s="153" t="s">
        <v>209</v>
      </c>
      <c r="E47" s="27" t="s">
        <v>105</v>
      </c>
      <c r="F47" s="125" t="s">
        <v>79</v>
      </c>
      <c r="G47" s="146">
        <v>1899</v>
      </c>
      <c r="H47" s="28">
        <v>15</v>
      </c>
      <c r="I47" s="25">
        <f t="shared" si="2"/>
        <v>28485</v>
      </c>
    </row>
    <row r="48" spans="2:10" ht="35.1" customHeight="1" x14ac:dyDescent="0.3">
      <c r="B48" s="174" t="s">
        <v>370</v>
      </c>
      <c r="C48" s="26" t="s">
        <v>19</v>
      </c>
      <c r="D48" s="153" t="s">
        <v>210</v>
      </c>
      <c r="E48" s="27" t="s">
        <v>106</v>
      </c>
      <c r="F48" s="125" t="s">
        <v>79</v>
      </c>
      <c r="G48" s="146">
        <v>339</v>
      </c>
      <c r="H48" s="28">
        <v>19</v>
      </c>
      <c r="I48" s="25">
        <f t="shared" si="2"/>
        <v>6441</v>
      </c>
    </row>
    <row r="49" spans="2:11" ht="35.1" customHeight="1" x14ac:dyDescent="0.3">
      <c r="B49" s="125">
        <v>44501</v>
      </c>
      <c r="C49" s="26" t="s">
        <v>18</v>
      </c>
      <c r="D49" s="153" t="s">
        <v>366</v>
      </c>
      <c r="E49" s="27" t="s">
        <v>106</v>
      </c>
      <c r="F49" s="125" t="s">
        <v>79</v>
      </c>
      <c r="G49" s="146">
        <v>138</v>
      </c>
      <c r="H49" s="28">
        <v>8</v>
      </c>
      <c r="I49" s="25">
        <f t="shared" si="2"/>
        <v>1104</v>
      </c>
    </row>
    <row r="50" spans="2:11" ht="35.1" customHeight="1" x14ac:dyDescent="0.3">
      <c r="B50" s="125">
        <v>44501</v>
      </c>
      <c r="C50" s="26" t="s">
        <v>19</v>
      </c>
      <c r="D50" s="153" t="s">
        <v>367</v>
      </c>
      <c r="E50" s="27" t="s">
        <v>23</v>
      </c>
      <c r="F50" s="125" t="s">
        <v>79</v>
      </c>
      <c r="G50" s="146">
        <v>157</v>
      </c>
      <c r="H50" s="28">
        <v>6</v>
      </c>
      <c r="I50" s="25">
        <f t="shared" si="2"/>
        <v>942</v>
      </c>
    </row>
    <row r="51" spans="2:11" ht="35.1" customHeight="1" x14ac:dyDescent="0.3">
      <c r="B51" s="125">
        <v>45001</v>
      </c>
      <c r="C51" s="26"/>
      <c r="D51" s="153" t="s">
        <v>110</v>
      </c>
      <c r="E51" s="27" t="s">
        <v>107</v>
      </c>
      <c r="F51" s="125" t="s">
        <v>25</v>
      </c>
      <c r="G51" s="146">
        <v>53</v>
      </c>
      <c r="H51" s="28">
        <v>20</v>
      </c>
      <c r="I51" s="25">
        <f t="shared" si="2"/>
        <v>1060</v>
      </c>
    </row>
    <row r="52" spans="2:11" ht="15" customHeight="1" x14ac:dyDescent="0.3">
      <c r="B52" s="125">
        <v>45004</v>
      </c>
      <c r="C52" s="154" t="s">
        <v>18</v>
      </c>
      <c r="D52" s="153" t="s">
        <v>364</v>
      </c>
      <c r="E52" s="27" t="s">
        <v>362</v>
      </c>
      <c r="F52" s="125" t="s">
        <v>79</v>
      </c>
      <c r="G52" s="146">
        <v>33</v>
      </c>
      <c r="H52" s="229">
        <v>40</v>
      </c>
      <c r="I52" s="25">
        <f t="shared" si="2"/>
        <v>1320</v>
      </c>
    </row>
    <row r="53" spans="2:11" ht="15" customHeight="1" x14ac:dyDescent="0.3">
      <c r="B53" s="125">
        <v>45004</v>
      </c>
      <c r="C53" s="154" t="s">
        <v>19</v>
      </c>
      <c r="D53" s="153" t="s">
        <v>365</v>
      </c>
      <c r="E53" s="27" t="s">
        <v>362</v>
      </c>
      <c r="F53" s="125" t="s">
        <v>79</v>
      </c>
      <c r="G53" s="146">
        <v>8</v>
      </c>
      <c r="H53" s="229">
        <v>40</v>
      </c>
      <c r="I53" s="25">
        <f t="shared" si="2"/>
        <v>320</v>
      </c>
    </row>
    <row r="54" spans="2:11" ht="15" customHeight="1" x14ac:dyDescent="0.3">
      <c r="B54" s="125">
        <v>45008</v>
      </c>
      <c r="C54" s="26"/>
      <c r="D54" s="153" t="s">
        <v>123</v>
      </c>
      <c r="E54" s="27"/>
      <c r="F54" s="125" t="s">
        <v>79</v>
      </c>
      <c r="G54" s="146">
        <v>14</v>
      </c>
      <c r="H54" s="28">
        <v>55</v>
      </c>
      <c r="I54" s="25">
        <f t="shared" si="2"/>
        <v>770</v>
      </c>
    </row>
    <row r="55" spans="2:11" ht="60" customHeight="1" thickBot="1" x14ac:dyDescent="0.35">
      <c r="B55" s="148" t="s">
        <v>62</v>
      </c>
      <c r="C55" s="149"/>
      <c r="D55" s="158" t="s">
        <v>363</v>
      </c>
      <c r="E55" s="137"/>
      <c r="F55" s="148" t="s">
        <v>97</v>
      </c>
      <c r="G55" s="151">
        <v>1</v>
      </c>
      <c r="H55" s="152">
        <v>20000</v>
      </c>
      <c r="I55" s="25">
        <f t="shared" si="2"/>
        <v>20000</v>
      </c>
    </row>
    <row r="56" spans="2:11" ht="15" customHeight="1" thickTop="1" x14ac:dyDescent="0.3">
      <c r="B56" s="15"/>
      <c r="C56" s="15"/>
      <c r="D56" s="15"/>
      <c r="E56" s="15"/>
      <c r="F56" s="48"/>
      <c r="G56" s="49"/>
      <c r="H56" s="50" t="s">
        <v>11</v>
      </c>
      <c r="I56" s="51">
        <f>SUM(I44:I55)</f>
        <v>78320</v>
      </c>
    </row>
    <row r="57" spans="2:11" ht="15" customHeight="1" x14ac:dyDescent="0.3">
      <c r="B57" s="43" t="s">
        <v>24</v>
      </c>
      <c r="C57" s="43"/>
      <c r="D57" s="54"/>
      <c r="E57" s="54"/>
      <c r="F57" s="53"/>
      <c r="G57" s="45"/>
      <c r="H57" s="46"/>
      <c r="I57" s="47"/>
    </row>
    <row r="58" spans="2:11" ht="15" customHeight="1" thickBot="1" x14ac:dyDescent="0.35">
      <c r="B58" s="19" t="s">
        <v>1</v>
      </c>
      <c r="C58" s="19"/>
      <c r="D58" s="19" t="s">
        <v>2</v>
      </c>
      <c r="E58" s="83" t="s">
        <v>3</v>
      </c>
      <c r="F58" s="20" t="s">
        <v>4</v>
      </c>
      <c r="G58" s="21" t="s">
        <v>5</v>
      </c>
      <c r="H58" s="22" t="s">
        <v>6</v>
      </c>
      <c r="I58" s="23" t="s">
        <v>7</v>
      </c>
      <c r="J58" s="16"/>
      <c r="K58" s="3"/>
    </row>
    <row r="59" spans="2:11" ht="15" customHeight="1" thickTop="1" x14ac:dyDescent="0.3">
      <c r="B59" s="160">
        <v>51001</v>
      </c>
      <c r="C59" s="161" t="s">
        <v>18</v>
      </c>
      <c r="D59" s="162" t="s">
        <v>227</v>
      </c>
      <c r="E59" s="161"/>
      <c r="F59" s="160" t="s">
        <v>25</v>
      </c>
      <c r="G59" s="163">
        <v>85</v>
      </c>
      <c r="H59" s="157">
        <v>300</v>
      </c>
      <c r="I59" s="25">
        <f t="shared" ref="I59:I61" si="3">G59*H59</f>
        <v>25500</v>
      </c>
      <c r="J59" s="16"/>
      <c r="K59" s="3"/>
    </row>
    <row r="60" spans="2:11" ht="15" customHeight="1" x14ac:dyDescent="0.3">
      <c r="B60" s="122">
        <v>51001</v>
      </c>
      <c r="C60" s="26" t="s">
        <v>19</v>
      </c>
      <c r="D60" s="147" t="s">
        <v>228</v>
      </c>
      <c r="E60" s="27"/>
      <c r="F60" s="122" t="s">
        <v>25</v>
      </c>
      <c r="G60" s="123">
        <v>12</v>
      </c>
      <c r="H60" s="28">
        <v>400</v>
      </c>
      <c r="I60" s="25">
        <f t="shared" si="3"/>
        <v>4800</v>
      </c>
      <c r="J60" s="16"/>
    </row>
    <row r="61" spans="2:11" ht="15" customHeight="1" thickBot="1" x14ac:dyDescent="0.35">
      <c r="B61" s="159" t="s">
        <v>62</v>
      </c>
      <c r="C61" s="149"/>
      <c r="D61" s="150" t="s">
        <v>369</v>
      </c>
      <c r="E61" s="137"/>
      <c r="F61" s="148" t="s">
        <v>97</v>
      </c>
      <c r="G61" s="151">
        <v>6</v>
      </c>
      <c r="H61" s="152">
        <v>400</v>
      </c>
      <c r="I61" s="25">
        <f t="shared" si="3"/>
        <v>2400</v>
      </c>
      <c r="J61" s="16"/>
    </row>
    <row r="62" spans="2:11" ht="15" customHeight="1" thickTop="1" x14ac:dyDescent="0.3">
      <c r="B62" s="15"/>
      <c r="C62" s="15"/>
      <c r="D62" s="15"/>
      <c r="E62" s="15"/>
      <c r="F62" s="48"/>
      <c r="G62" s="49"/>
      <c r="H62" s="50" t="s">
        <v>11</v>
      </c>
      <c r="I62" s="51">
        <f>SUM(I59:I61)</f>
        <v>32700</v>
      </c>
    </row>
    <row r="63" spans="2:11" ht="15" customHeight="1" x14ac:dyDescent="0.3">
      <c r="B63" s="43" t="s">
        <v>27</v>
      </c>
      <c r="C63" s="43"/>
      <c r="D63" s="43"/>
      <c r="E63" s="37"/>
      <c r="F63" s="38"/>
      <c r="G63" s="39"/>
      <c r="H63" s="40"/>
      <c r="I63" s="41"/>
    </row>
    <row r="64" spans="2:11" ht="15" customHeight="1" thickBot="1" x14ac:dyDescent="0.35">
      <c r="B64" s="19" t="s">
        <v>1</v>
      </c>
      <c r="C64" s="19"/>
      <c r="D64" s="19" t="s">
        <v>2</v>
      </c>
      <c r="E64" s="83" t="s">
        <v>3</v>
      </c>
      <c r="F64" s="20" t="s">
        <v>4</v>
      </c>
      <c r="G64" s="21" t="s">
        <v>5</v>
      </c>
      <c r="H64" s="22" t="s">
        <v>6</v>
      </c>
      <c r="I64" s="23" t="s">
        <v>7</v>
      </c>
      <c r="J64" s="16"/>
      <c r="K64" s="3"/>
    </row>
    <row r="65" spans="2:14" ht="15" customHeight="1" thickTop="1" x14ac:dyDescent="0.3">
      <c r="B65" s="125">
        <v>70107</v>
      </c>
      <c r="C65" s="26"/>
      <c r="D65" s="153" t="s">
        <v>73</v>
      </c>
      <c r="E65" s="27"/>
      <c r="F65" s="125" t="s">
        <v>15</v>
      </c>
      <c r="G65" s="146">
        <v>12</v>
      </c>
      <c r="H65" s="24">
        <v>70</v>
      </c>
      <c r="I65" s="25">
        <f t="shared" ref="I65:I71" si="4">G65*H65</f>
        <v>840</v>
      </c>
      <c r="J65" s="16"/>
      <c r="K65" s="3"/>
    </row>
    <row r="66" spans="2:14" ht="15" customHeight="1" x14ac:dyDescent="0.3">
      <c r="B66" s="125">
        <v>70108</v>
      </c>
      <c r="C66" s="26"/>
      <c r="D66" s="153" t="s">
        <v>74</v>
      </c>
      <c r="E66" s="27"/>
      <c r="F66" s="125" t="s">
        <v>15</v>
      </c>
      <c r="G66" s="146">
        <v>12</v>
      </c>
      <c r="H66" s="24">
        <v>65</v>
      </c>
      <c r="I66" s="25">
        <f t="shared" si="4"/>
        <v>780</v>
      </c>
      <c r="J66" s="16"/>
      <c r="K66" s="3"/>
    </row>
    <row r="67" spans="2:14" ht="15" customHeight="1" x14ac:dyDescent="0.3">
      <c r="B67" s="125">
        <v>70202</v>
      </c>
      <c r="C67" s="26"/>
      <c r="D67" s="153" t="s">
        <v>91</v>
      </c>
      <c r="E67" s="27"/>
      <c r="F67" s="125" t="s">
        <v>79</v>
      </c>
      <c r="G67" s="146">
        <v>29</v>
      </c>
      <c r="H67" s="24">
        <v>17</v>
      </c>
      <c r="I67" s="25">
        <f t="shared" si="4"/>
        <v>493</v>
      </c>
      <c r="J67" s="16"/>
      <c r="K67" s="3"/>
    </row>
    <row r="68" spans="2:14" ht="15" customHeight="1" x14ac:dyDescent="0.3">
      <c r="B68" s="125">
        <v>70208</v>
      </c>
      <c r="C68" s="26" t="s">
        <v>18</v>
      </c>
      <c r="D68" s="153" t="s">
        <v>139</v>
      </c>
      <c r="E68" s="27"/>
      <c r="F68" s="125" t="s">
        <v>15</v>
      </c>
      <c r="G68" s="146">
        <v>34</v>
      </c>
      <c r="H68" s="24">
        <v>25</v>
      </c>
      <c r="I68" s="25">
        <f t="shared" si="4"/>
        <v>850</v>
      </c>
      <c r="J68" s="16"/>
      <c r="K68" s="3"/>
    </row>
    <row r="69" spans="2:14" ht="15" customHeight="1" x14ac:dyDescent="0.3">
      <c r="B69" s="125">
        <v>70208</v>
      </c>
      <c r="C69" s="26" t="s">
        <v>19</v>
      </c>
      <c r="D69" s="153" t="s">
        <v>136</v>
      </c>
      <c r="E69" s="27"/>
      <c r="F69" s="125" t="s">
        <v>15</v>
      </c>
      <c r="G69" s="146">
        <v>17</v>
      </c>
      <c r="H69" s="24">
        <v>25</v>
      </c>
      <c r="I69" s="25">
        <f t="shared" si="4"/>
        <v>425</v>
      </c>
      <c r="J69" s="16"/>
      <c r="K69" s="3"/>
    </row>
    <row r="70" spans="2:14" ht="15" customHeight="1" x14ac:dyDescent="0.3">
      <c r="B70" s="125">
        <v>70208</v>
      </c>
      <c r="C70" s="26" t="s">
        <v>20</v>
      </c>
      <c r="D70" s="153" t="s">
        <v>137</v>
      </c>
      <c r="E70" s="27"/>
      <c r="F70" s="125" t="s">
        <v>15</v>
      </c>
      <c r="G70" s="146">
        <v>18</v>
      </c>
      <c r="H70" s="24">
        <v>25</v>
      </c>
      <c r="I70" s="25">
        <f t="shared" si="4"/>
        <v>450</v>
      </c>
      <c r="J70" s="16"/>
      <c r="K70" s="3"/>
      <c r="L70" s="3"/>
      <c r="M70" s="3"/>
      <c r="N70" s="3"/>
    </row>
    <row r="71" spans="2:14" ht="35.1" customHeight="1" thickBot="1" x14ac:dyDescent="0.35">
      <c r="B71" s="148">
        <v>70901</v>
      </c>
      <c r="C71" s="149"/>
      <c r="D71" s="150" t="s">
        <v>406</v>
      </c>
      <c r="E71" s="137"/>
      <c r="F71" s="148" t="s">
        <v>29</v>
      </c>
      <c r="G71" s="151">
        <v>1</v>
      </c>
      <c r="H71" s="152">
        <v>15000</v>
      </c>
      <c r="I71" s="25">
        <f t="shared" si="4"/>
        <v>15000</v>
      </c>
      <c r="J71" s="16"/>
      <c r="K71" s="3"/>
      <c r="L71" s="3"/>
      <c r="M71" s="3"/>
      <c r="N71" s="3"/>
    </row>
    <row r="72" spans="2:14" ht="15.6" customHeight="1" thickTop="1" x14ac:dyDescent="0.3">
      <c r="B72" s="30"/>
      <c r="C72" s="30"/>
      <c r="D72" s="30"/>
      <c r="E72" s="30"/>
      <c r="F72" s="48"/>
      <c r="G72" s="49"/>
      <c r="H72" s="50" t="s">
        <v>11</v>
      </c>
      <c r="I72" s="51">
        <f>SUM(I65:I71)</f>
        <v>18838</v>
      </c>
      <c r="J72" s="16"/>
      <c r="K72" s="3"/>
      <c r="L72" s="3"/>
      <c r="M72" s="3"/>
      <c r="N72" s="3"/>
    </row>
    <row r="73" spans="2:14" ht="15.6" customHeight="1" x14ac:dyDescent="0.3">
      <c r="B73" s="43" t="s">
        <v>30</v>
      </c>
      <c r="C73" s="43"/>
      <c r="D73" s="43"/>
      <c r="E73" s="43"/>
      <c r="F73" s="44"/>
      <c r="G73" s="45"/>
      <c r="H73" s="46"/>
      <c r="I73" s="47"/>
      <c r="J73" s="16"/>
    </row>
    <row r="74" spans="2:14" ht="15.6" customHeight="1" thickBot="1" x14ac:dyDescent="0.35">
      <c r="B74" s="19" t="s">
        <v>1</v>
      </c>
      <c r="C74" s="19"/>
      <c r="D74" s="19" t="s">
        <v>2</v>
      </c>
      <c r="E74" s="83" t="s">
        <v>3</v>
      </c>
      <c r="F74" s="20" t="s">
        <v>4</v>
      </c>
      <c r="G74" s="21" t="s">
        <v>5</v>
      </c>
      <c r="H74" s="22" t="s">
        <v>6</v>
      </c>
      <c r="I74" s="23" t="s">
        <v>7</v>
      </c>
      <c r="J74" s="16"/>
    </row>
    <row r="75" spans="2:14" ht="15.6" customHeight="1" thickTop="1" x14ac:dyDescent="0.3">
      <c r="B75" s="107"/>
      <c r="C75" s="107"/>
      <c r="D75" s="106" t="s">
        <v>239</v>
      </c>
      <c r="E75" s="81"/>
      <c r="F75" s="81"/>
      <c r="G75" s="81"/>
      <c r="H75" s="24"/>
      <c r="I75" s="25"/>
    </row>
    <row r="76" spans="2:14" s="121" customFormat="1" ht="65.099999999999994" customHeight="1" x14ac:dyDescent="0.25">
      <c r="B76" s="27">
        <v>80308</v>
      </c>
      <c r="C76" s="26"/>
      <c r="D76" s="153" t="s">
        <v>152</v>
      </c>
      <c r="E76" s="27"/>
      <c r="F76" s="130" t="s">
        <v>25</v>
      </c>
      <c r="G76" s="130">
        <v>405</v>
      </c>
      <c r="H76" s="28">
        <v>25.1</v>
      </c>
      <c r="I76" s="25">
        <f t="shared" ref="I76:I86" si="5">G76*H76</f>
        <v>10165.5</v>
      </c>
      <c r="J76" s="173"/>
    </row>
    <row r="77" spans="2:14" ht="15" customHeight="1" x14ac:dyDescent="0.3">
      <c r="B77" s="125"/>
      <c r="C77" s="26"/>
      <c r="D77" s="153" t="s">
        <v>410</v>
      </c>
      <c r="E77" s="27" t="s">
        <v>408</v>
      </c>
      <c r="F77" s="125" t="s">
        <v>25</v>
      </c>
      <c r="G77" s="146">
        <v>400</v>
      </c>
      <c r="H77" s="28">
        <v>15</v>
      </c>
      <c r="I77" s="25">
        <f t="shared" si="5"/>
        <v>6000</v>
      </c>
      <c r="J77" s="16"/>
    </row>
    <row r="78" spans="2:14" ht="15" customHeight="1" x14ac:dyDescent="0.3">
      <c r="B78" s="125"/>
      <c r="C78" s="26"/>
      <c r="D78" s="153" t="s">
        <v>410</v>
      </c>
      <c r="E78" s="27" t="s">
        <v>409</v>
      </c>
      <c r="F78" s="125" t="s">
        <v>25</v>
      </c>
      <c r="G78" s="146">
        <v>20</v>
      </c>
      <c r="H78" s="28">
        <v>15</v>
      </c>
      <c r="I78" s="25">
        <f t="shared" si="5"/>
        <v>300</v>
      </c>
      <c r="J78" s="16"/>
    </row>
    <row r="79" spans="2:14" ht="15" customHeight="1" x14ac:dyDescent="0.3">
      <c r="B79" s="125" t="s">
        <v>62</v>
      </c>
      <c r="C79" s="26"/>
      <c r="D79" s="153" t="s">
        <v>142</v>
      </c>
      <c r="E79" s="26"/>
      <c r="F79" s="125" t="s">
        <v>39</v>
      </c>
      <c r="G79" s="146">
        <v>11</v>
      </c>
      <c r="H79" s="28">
        <v>150</v>
      </c>
      <c r="I79" s="25">
        <f t="shared" si="5"/>
        <v>1650</v>
      </c>
      <c r="J79" s="16"/>
    </row>
    <row r="80" spans="2:14" ht="35.1" customHeight="1" x14ac:dyDescent="0.3">
      <c r="B80" s="27">
        <v>80316</v>
      </c>
      <c r="C80" s="26"/>
      <c r="D80" s="26" t="s">
        <v>145</v>
      </c>
      <c r="E80" s="27" t="s">
        <v>146</v>
      </c>
      <c r="F80" s="130" t="s">
        <v>15</v>
      </c>
      <c r="G80" s="130">
        <v>10</v>
      </c>
      <c r="H80" s="28">
        <v>850</v>
      </c>
      <c r="I80" s="25">
        <f t="shared" si="5"/>
        <v>8500</v>
      </c>
    </row>
    <row r="81" spans="2:10" ht="35.1" customHeight="1" x14ac:dyDescent="0.3">
      <c r="B81" s="27"/>
      <c r="C81" s="26"/>
      <c r="D81" s="26" t="s">
        <v>150</v>
      </c>
      <c r="E81" s="27"/>
      <c r="F81" s="130" t="s">
        <v>15</v>
      </c>
      <c r="G81" s="130">
        <v>10</v>
      </c>
      <c r="H81" s="28">
        <v>350</v>
      </c>
      <c r="I81" s="25">
        <f t="shared" si="5"/>
        <v>3500</v>
      </c>
    </row>
    <row r="82" spans="2:10" ht="15" customHeight="1" x14ac:dyDescent="0.3">
      <c r="B82" s="27" t="s">
        <v>62</v>
      </c>
      <c r="C82" s="26"/>
      <c r="D82" s="26" t="s">
        <v>372</v>
      </c>
      <c r="E82" s="27"/>
      <c r="F82" s="130" t="s">
        <v>39</v>
      </c>
      <c r="G82" s="130">
        <v>1</v>
      </c>
      <c r="H82" s="28">
        <v>150</v>
      </c>
      <c r="I82" s="25">
        <f t="shared" si="5"/>
        <v>150</v>
      </c>
    </row>
    <row r="83" spans="2:10" ht="15" customHeight="1" x14ac:dyDescent="0.3">
      <c r="B83" s="27" t="s">
        <v>62</v>
      </c>
      <c r="C83" s="26"/>
      <c r="D83" s="26" t="s">
        <v>111</v>
      </c>
      <c r="E83" s="27"/>
      <c r="F83" s="130" t="s">
        <v>39</v>
      </c>
      <c r="G83" s="130">
        <v>1</v>
      </c>
      <c r="H83" s="28">
        <v>5000</v>
      </c>
      <c r="I83" s="25">
        <f t="shared" si="5"/>
        <v>5000</v>
      </c>
    </row>
    <row r="84" spans="2:10" ht="15" customHeight="1" x14ac:dyDescent="0.3">
      <c r="B84" s="125" t="s">
        <v>62</v>
      </c>
      <c r="C84" s="26"/>
      <c r="D84" s="153" t="s">
        <v>153</v>
      </c>
      <c r="E84" s="26"/>
      <c r="F84" s="27" t="s">
        <v>26</v>
      </c>
      <c r="G84" s="130">
        <v>1</v>
      </c>
      <c r="H84" s="28">
        <v>3000</v>
      </c>
      <c r="I84" s="25">
        <f t="shared" si="5"/>
        <v>3000</v>
      </c>
      <c r="J84" s="16"/>
    </row>
    <row r="85" spans="2:10" ht="15" customHeight="1" x14ac:dyDescent="0.3">
      <c r="B85" s="27">
        <v>80324</v>
      </c>
      <c r="C85" s="26"/>
      <c r="D85" s="26" t="s">
        <v>112</v>
      </c>
      <c r="E85" s="26"/>
      <c r="F85" s="27" t="s">
        <v>26</v>
      </c>
      <c r="G85" s="130">
        <v>1</v>
      </c>
      <c r="H85" s="28">
        <v>2000</v>
      </c>
      <c r="I85" s="25">
        <f t="shared" si="5"/>
        <v>2000</v>
      </c>
    </row>
    <row r="86" spans="2:10" ht="15" customHeight="1" thickBot="1" x14ac:dyDescent="0.35">
      <c r="B86" s="137">
        <v>80326</v>
      </c>
      <c r="C86" s="149"/>
      <c r="D86" s="149" t="s">
        <v>113</v>
      </c>
      <c r="E86" s="137"/>
      <c r="F86" s="137" t="s">
        <v>26</v>
      </c>
      <c r="G86" s="140">
        <v>1</v>
      </c>
      <c r="H86" s="152">
        <v>1500</v>
      </c>
      <c r="I86" s="25">
        <f t="shared" si="5"/>
        <v>1500</v>
      </c>
    </row>
    <row r="87" spans="2:10" ht="15.6" customHeight="1" thickTop="1" x14ac:dyDescent="0.3">
      <c r="B87" s="30"/>
      <c r="C87" s="30"/>
      <c r="D87" s="30"/>
      <c r="E87" s="30"/>
      <c r="F87" s="48"/>
      <c r="G87" s="49"/>
      <c r="H87" s="50" t="s">
        <v>11</v>
      </c>
      <c r="I87" s="51">
        <f>SUM(I76:I86)</f>
        <v>41765.5</v>
      </c>
    </row>
    <row r="88" spans="2:10" ht="15" customHeight="1" x14ac:dyDescent="0.3">
      <c r="B88" s="43" t="s">
        <v>32</v>
      </c>
      <c r="C88" s="43"/>
      <c r="D88" s="43"/>
      <c r="E88" s="37"/>
      <c r="F88" s="38"/>
      <c r="G88" s="39"/>
      <c r="H88" s="40"/>
      <c r="I88" s="41"/>
      <c r="J88" s="16"/>
    </row>
    <row r="89" spans="2:10" ht="15" customHeight="1" thickBot="1" x14ac:dyDescent="0.35">
      <c r="B89" s="19" t="s">
        <v>1</v>
      </c>
      <c r="C89" s="19"/>
      <c r="D89" s="19" t="s">
        <v>2</v>
      </c>
      <c r="E89" s="83" t="s">
        <v>3</v>
      </c>
      <c r="F89" s="20" t="s">
        <v>4</v>
      </c>
      <c r="G89" s="21" t="s">
        <v>5</v>
      </c>
      <c r="H89" s="22" t="s">
        <v>6</v>
      </c>
      <c r="I89" s="23" t="s">
        <v>7</v>
      </c>
      <c r="J89" s="16"/>
    </row>
    <row r="90" spans="2:10" ht="15" customHeight="1" thickTop="1" x14ac:dyDescent="0.3">
      <c r="B90" s="125">
        <v>90201</v>
      </c>
      <c r="C90" s="164"/>
      <c r="D90" s="165" t="s">
        <v>133</v>
      </c>
      <c r="E90" s="166" t="s">
        <v>21</v>
      </c>
      <c r="F90" s="125" t="s">
        <v>79</v>
      </c>
      <c r="G90" s="146">
        <v>1350</v>
      </c>
      <c r="H90" s="156">
        <v>2.8</v>
      </c>
      <c r="I90" s="25">
        <f t="shared" ref="I90:I105" si="6">G90*H90</f>
        <v>3779.9999999999995</v>
      </c>
      <c r="J90" s="16"/>
    </row>
    <row r="91" spans="2:10" ht="35.1" customHeight="1" x14ac:dyDescent="0.2">
      <c r="B91" s="125">
        <v>90204</v>
      </c>
      <c r="C91" s="164"/>
      <c r="D91" s="165" t="s">
        <v>75</v>
      </c>
      <c r="E91" s="166"/>
      <c r="F91" s="125" t="s">
        <v>79</v>
      </c>
      <c r="G91" s="146">
        <v>1330</v>
      </c>
      <c r="H91" s="156">
        <v>2.8</v>
      </c>
      <c r="I91" s="25">
        <f t="shared" si="6"/>
        <v>3723.9999999999995</v>
      </c>
      <c r="J91" s="77"/>
    </row>
    <row r="92" spans="2:10" ht="50.1" customHeight="1" x14ac:dyDescent="0.2">
      <c r="B92" s="125">
        <v>90302</v>
      </c>
      <c r="C92" s="164" t="s">
        <v>18</v>
      </c>
      <c r="D92" s="153" t="s">
        <v>276</v>
      </c>
      <c r="E92" s="166"/>
      <c r="F92" s="125" t="s">
        <v>15</v>
      </c>
      <c r="G92" s="146">
        <v>20</v>
      </c>
      <c r="H92" s="156">
        <v>350</v>
      </c>
      <c r="I92" s="25">
        <f t="shared" si="6"/>
        <v>7000</v>
      </c>
      <c r="J92" s="77"/>
    </row>
    <row r="93" spans="2:10" ht="50.1" customHeight="1" x14ac:dyDescent="0.2">
      <c r="B93" s="125">
        <v>90302</v>
      </c>
      <c r="C93" s="164" t="s">
        <v>19</v>
      </c>
      <c r="D93" s="153" t="s">
        <v>277</v>
      </c>
      <c r="E93" s="166"/>
      <c r="F93" s="125" t="s">
        <v>15</v>
      </c>
      <c r="G93" s="146">
        <v>6</v>
      </c>
      <c r="H93" s="156">
        <v>350</v>
      </c>
      <c r="I93" s="25">
        <f t="shared" si="6"/>
        <v>2100</v>
      </c>
      <c r="J93" s="77"/>
    </row>
    <row r="94" spans="2:10" s="284" customFormat="1" ht="50.1" customHeight="1" x14ac:dyDescent="0.2">
      <c r="B94" s="125">
        <v>90602</v>
      </c>
      <c r="C94" s="164" t="s">
        <v>18</v>
      </c>
      <c r="D94" s="153" t="s">
        <v>278</v>
      </c>
      <c r="E94" s="166"/>
      <c r="F94" s="125" t="s">
        <v>15</v>
      </c>
      <c r="G94" s="146">
        <v>136</v>
      </c>
      <c r="H94" s="156">
        <v>10</v>
      </c>
      <c r="I94" s="329">
        <f t="shared" si="6"/>
        <v>1360</v>
      </c>
      <c r="J94" s="286"/>
    </row>
    <row r="95" spans="2:10" s="284" customFormat="1" ht="50.1" customHeight="1" x14ac:dyDescent="0.2">
      <c r="B95" s="125">
        <v>90602</v>
      </c>
      <c r="C95" s="164" t="s">
        <v>19</v>
      </c>
      <c r="D95" s="165" t="s">
        <v>279</v>
      </c>
      <c r="E95" s="166"/>
      <c r="F95" s="125" t="s">
        <v>15</v>
      </c>
      <c r="G95" s="146">
        <v>94</v>
      </c>
      <c r="H95" s="156">
        <v>10</v>
      </c>
      <c r="I95" s="329">
        <f t="shared" si="6"/>
        <v>940</v>
      </c>
      <c r="J95" s="286"/>
    </row>
    <row r="96" spans="2:10" s="284" customFormat="1" ht="50.1" customHeight="1" x14ac:dyDescent="0.2">
      <c r="B96" s="125">
        <v>90602</v>
      </c>
      <c r="C96" s="164" t="s">
        <v>20</v>
      </c>
      <c r="D96" s="153" t="s">
        <v>280</v>
      </c>
      <c r="E96" s="166"/>
      <c r="F96" s="125" t="s">
        <v>15</v>
      </c>
      <c r="G96" s="146">
        <v>483</v>
      </c>
      <c r="H96" s="156">
        <v>10</v>
      </c>
      <c r="I96" s="329">
        <f t="shared" si="6"/>
        <v>4830</v>
      </c>
      <c r="J96" s="286"/>
    </row>
    <row r="97" spans="2:10" s="284" customFormat="1" ht="50.1" customHeight="1" x14ac:dyDescent="0.2">
      <c r="B97" s="125">
        <v>90603</v>
      </c>
      <c r="C97" s="164"/>
      <c r="D97" s="153" t="s">
        <v>281</v>
      </c>
      <c r="E97" s="166"/>
      <c r="F97" s="125" t="s">
        <v>15</v>
      </c>
      <c r="G97" s="146">
        <v>16</v>
      </c>
      <c r="H97" s="156">
        <v>10</v>
      </c>
      <c r="I97" s="329">
        <f t="shared" si="6"/>
        <v>160</v>
      </c>
      <c r="J97" s="286"/>
    </row>
    <row r="98" spans="2:10" s="121" customFormat="1" ht="15" customHeight="1" x14ac:dyDescent="0.25">
      <c r="B98" s="125">
        <v>93003</v>
      </c>
      <c r="C98" s="26" t="s">
        <v>18</v>
      </c>
      <c r="D98" s="153" t="s">
        <v>76</v>
      </c>
      <c r="E98" s="27"/>
      <c r="F98" s="125" t="s">
        <v>15</v>
      </c>
      <c r="G98" s="146">
        <v>1</v>
      </c>
      <c r="H98" s="24">
        <v>1500</v>
      </c>
      <c r="I98" s="25">
        <f t="shared" si="6"/>
        <v>1500</v>
      </c>
      <c r="J98" s="77"/>
    </row>
    <row r="99" spans="2:10" s="121" customFormat="1" ht="15" customHeight="1" x14ac:dyDescent="0.25">
      <c r="B99" s="125">
        <v>93003</v>
      </c>
      <c r="C99" s="26" t="s">
        <v>19</v>
      </c>
      <c r="D99" s="153" t="s">
        <v>283</v>
      </c>
      <c r="E99" s="27"/>
      <c r="F99" s="125" t="s">
        <v>15</v>
      </c>
      <c r="G99" s="146">
        <v>6</v>
      </c>
      <c r="H99" s="24">
        <v>1250</v>
      </c>
      <c r="I99" s="25">
        <f t="shared" si="6"/>
        <v>7500</v>
      </c>
      <c r="J99" s="77"/>
    </row>
    <row r="100" spans="2:10" s="121" customFormat="1" ht="15" customHeight="1" x14ac:dyDescent="0.25">
      <c r="B100" s="125">
        <v>93003</v>
      </c>
      <c r="C100" s="26" t="s">
        <v>20</v>
      </c>
      <c r="D100" s="153" t="s">
        <v>243</v>
      </c>
      <c r="E100" s="27"/>
      <c r="F100" s="125" t="s">
        <v>15</v>
      </c>
      <c r="G100" s="146">
        <v>1</v>
      </c>
      <c r="H100" s="24">
        <v>2000</v>
      </c>
      <c r="I100" s="25">
        <f t="shared" si="6"/>
        <v>2000</v>
      </c>
      <c r="J100" s="77"/>
    </row>
    <row r="101" spans="2:10" s="121" customFormat="1" ht="15" customHeight="1" x14ac:dyDescent="0.25">
      <c r="B101" s="125">
        <v>93003</v>
      </c>
      <c r="C101" s="26" t="s">
        <v>22</v>
      </c>
      <c r="D101" s="153" t="s">
        <v>371</v>
      </c>
      <c r="E101" s="27"/>
      <c r="F101" s="125" t="s">
        <v>15</v>
      </c>
      <c r="G101" s="146">
        <v>1</v>
      </c>
      <c r="H101" s="24">
        <v>5000</v>
      </c>
      <c r="I101" s="25">
        <f t="shared" si="6"/>
        <v>5000</v>
      </c>
      <c r="J101" s="77"/>
    </row>
    <row r="102" spans="2:10" s="121" customFormat="1" ht="35.1" customHeight="1" x14ac:dyDescent="0.25">
      <c r="B102" s="125">
        <v>93001</v>
      </c>
      <c r="C102" s="26" t="s">
        <v>18</v>
      </c>
      <c r="D102" s="153" t="s">
        <v>240</v>
      </c>
      <c r="E102" s="27"/>
      <c r="F102" s="125" t="s">
        <v>15</v>
      </c>
      <c r="G102" s="146">
        <v>2</v>
      </c>
      <c r="H102" s="24">
        <v>750</v>
      </c>
      <c r="I102" s="25">
        <f t="shared" si="6"/>
        <v>1500</v>
      </c>
      <c r="J102" s="77"/>
    </row>
    <row r="103" spans="2:10" s="121" customFormat="1" ht="35.1" customHeight="1" x14ac:dyDescent="0.25">
      <c r="B103" s="125">
        <v>93001</v>
      </c>
      <c r="C103" s="26" t="s">
        <v>19</v>
      </c>
      <c r="D103" s="153" t="s">
        <v>241</v>
      </c>
      <c r="E103" s="27"/>
      <c r="F103" s="125" t="s">
        <v>15</v>
      </c>
      <c r="G103" s="146">
        <v>1</v>
      </c>
      <c r="H103" s="24">
        <v>1000</v>
      </c>
      <c r="I103" s="25">
        <f t="shared" si="6"/>
        <v>1000</v>
      </c>
      <c r="J103" s="77"/>
    </row>
    <row r="104" spans="2:10" ht="15" customHeight="1" x14ac:dyDescent="0.2">
      <c r="B104" s="125" t="s">
        <v>62</v>
      </c>
      <c r="C104" s="26"/>
      <c r="D104" s="153" t="s">
        <v>134</v>
      </c>
      <c r="E104" s="27"/>
      <c r="F104" s="125" t="s">
        <v>135</v>
      </c>
      <c r="G104" s="146">
        <v>54</v>
      </c>
      <c r="H104" s="28">
        <v>25</v>
      </c>
      <c r="I104" s="25">
        <f t="shared" si="6"/>
        <v>1350</v>
      </c>
      <c r="J104" s="77"/>
    </row>
    <row r="105" spans="2:10" ht="15" customHeight="1" thickBot="1" x14ac:dyDescent="0.25">
      <c r="B105" s="167" t="s">
        <v>62</v>
      </c>
      <c r="C105" s="168"/>
      <c r="D105" s="169" t="s">
        <v>282</v>
      </c>
      <c r="E105" s="170"/>
      <c r="F105" s="167" t="s">
        <v>15</v>
      </c>
      <c r="G105" s="171">
        <v>1</v>
      </c>
      <c r="H105" s="172">
        <v>1500</v>
      </c>
      <c r="I105" s="25">
        <f t="shared" si="6"/>
        <v>1500</v>
      </c>
      <c r="J105" s="77"/>
    </row>
    <row r="106" spans="2:10" ht="15.6" customHeight="1" thickTop="1" x14ac:dyDescent="0.3">
      <c r="B106" s="30"/>
      <c r="C106" s="30"/>
      <c r="D106" s="30"/>
      <c r="E106" s="30"/>
      <c r="F106" s="48"/>
      <c r="G106" s="49"/>
      <c r="H106" s="50" t="s">
        <v>11</v>
      </c>
      <c r="I106" s="51">
        <f>SUM(I90:I105)</f>
        <v>45244</v>
      </c>
      <c r="J106" s="16"/>
    </row>
    <row r="107" spans="2:10" ht="15" customHeight="1" x14ac:dyDescent="0.3">
      <c r="B107" s="31"/>
      <c r="C107" s="31"/>
      <c r="D107" s="31"/>
      <c r="E107" s="31"/>
      <c r="F107" s="32"/>
      <c r="G107" s="17"/>
      <c r="H107" s="33"/>
      <c r="I107" s="18"/>
      <c r="J107" s="16"/>
    </row>
    <row r="108" spans="2:10" ht="15" customHeight="1" x14ac:dyDescent="0.3"/>
    <row r="109" spans="2:10" ht="20.100000000000001" customHeight="1" x14ac:dyDescent="0.3">
      <c r="C109" s="304" t="s">
        <v>33</v>
      </c>
      <c r="D109" s="304"/>
      <c r="E109" s="304"/>
      <c r="F109" s="304"/>
      <c r="G109" s="304"/>
      <c r="H109" s="317">
        <f>I18+I28+I41+I56+I62+I72+I87+I106</f>
        <v>300267.35399999999</v>
      </c>
      <c r="I109" s="317"/>
    </row>
    <row r="110" spans="2:10" ht="20.100000000000001" customHeight="1" x14ac:dyDescent="0.3">
      <c r="C110" s="304" t="s">
        <v>51</v>
      </c>
      <c r="D110" s="304"/>
      <c r="E110" s="304"/>
      <c r="F110" s="304"/>
      <c r="G110" s="304"/>
      <c r="H110" s="317">
        <f>H109*0.2</f>
        <v>60053.470800000003</v>
      </c>
      <c r="I110" s="317"/>
    </row>
    <row r="111" spans="2:10" ht="20.100000000000001" customHeight="1" x14ac:dyDescent="0.3">
      <c r="C111" s="304" t="s">
        <v>52</v>
      </c>
      <c r="D111" s="304"/>
      <c r="E111" s="304"/>
      <c r="F111" s="304"/>
      <c r="G111" s="305"/>
      <c r="H111" s="318">
        <f>H109+H110</f>
        <v>360320.8248</v>
      </c>
      <c r="I111" s="318"/>
    </row>
    <row r="112" spans="2:10" ht="19.5" customHeight="1" x14ac:dyDescent="0.3"/>
    <row r="113" spans="1:12" ht="15" customHeight="1" x14ac:dyDescent="0.3"/>
    <row r="114" spans="1:12" s="67" customFormat="1" ht="15" customHeight="1" x14ac:dyDescent="0.3">
      <c r="A114" s="62"/>
      <c r="B114" s="326" t="s">
        <v>57</v>
      </c>
      <c r="C114" s="326"/>
      <c r="D114" s="326"/>
      <c r="E114" s="63"/>
      <c r="F114" s="63"/>
      <c r="G114" s="63"/>
      <c r="H114" s="64"/>
      <c r="I114" s="64"/>
      <c r="J114" s="65"/>
      <c r="K114" s="66"/>
    </row>
    <row r="115" spans="1:12" s="67" customFormat="1" ht="15" customHeight="1" x14ac:dyDescent="0.3">
      <c r="A115" s="62"/>
      <c r="B115" s="316" t="s">
        <v>375</v>
      </c>
      <c r="C115" s="316"/>
      <c r="D115" s="316"/>
      <c r="E115" s="316"/>
      <c r="F115" s="316"/>
      <c r="G115" s="316"/>
      <c r="H115" s="316"/>
      <c r="I115" s="316"/>
      <c r="J115" s="68"/>
      <c r="K115" s="66"/>
    </row>
    <row r="116" spans="1:12" s="67" customFormat="1" ht="33.75" customHeight="1" x14ac:dyDescent="0.3">
      <c r="A116" s="62"/>
      <c r="B116" s="316"/>
      <c r="C116" s="316"/>
      <c r="D116" s="316"/>
      <c r="E116" s="316"/>
      <c r="F116" s="316"/>
      <c r="G116" s="316"/>
      <c r="H116" s="316"/>
      <c r="I116" s="316"/>
      <c r="J116" s="68"/>
      <c r="K116" s="66"/>
    </row>
    <row r="117" spans="1:12" s="67" customFormat="1" ht="15" customHeight="1" x14ac:dyDescent="0.3">
      <c r="A117" s="62"/>
      <c r="B117" s="322" t="s">
        <v>376</v>
      </c>
      <c r="C117" s="322"/>
      <c r="D117" s="322"/>
      <c r="E117" s="322"/>
      <c r="F117" s="322"/>
      <c r="G117" s="322"/>
      <c r="H117" s="322"/>
      <c r="I117" s="322"/>
      <c r="J117" s="68"/>
      <c r="K117" s="66"/>
    </row>
    <row r="118" spans="1:12" s="67" customFormat="1" ht="15" customHeight="1" x14ac:dyDescent="0.3">
      <c r="A118" s="62"/>
      <c r="B118" s="327" t="s">
        <v>377</v>
      </c>
      <c r="C118" s="327"/>
      <c r="D118" s="327"/>
      <c r="E118" s="327"/>
      <c r="F118" s="327"/>
      <c r="G118" s="327"/>
      <c r="H118" s="327"/>
      <c r="I118" s="327"/>
      <c r="J118" s="68"/>
      <c r="K118" s="66"/>
    </row>
    <row r="119" spans="1:12" s="67" customFormat="1" x14ac:dyDescent="0.3">
      <c r="A119" s="62"/>
      <c r="B119" s="327"/>
      <c r="C119" s="327"/>
      <c r="D119" s="327"/>
      <c r="E119" s="327"/>
      <c r="F119" s="327"/>
      <c r="G119" s="327"/>
      <c r="H119" s="327"/>
      <c r="I119" s="327"/>
      <c r="J119" s="68"/>
      <c r="K119" s="66"/>
    </row>
    <row r="120" spans="1:12" s="67" customFormat="1" ht="7.5" customHeight="1" x14ac:dyDescent="0.3">
      <c r="A120" s="62"/>
      <c r="B120" s="327"/>
      <c r="C120" s="327"/>
      <c r="D120" s="327"/>
      <c r="E120" s="327"/>
      <c r="F120" s="327"/>
      <c r="G120" s="327"/>
      <c r="H120" s="327"/>
      <c r="I120" s="327"/>
      <c r="J120" s="68"/>
      <c r="K120" s="66"/>
    </row>
    <row r="121" spans="1:12" s="67" customFormat="1" ht="10.5" customHeight="1" x14ac:dyDescent="0.3">
      <c r="A121" s="62"/>
      <c r="B121" s="327"/>
      <c r="C121" s="327"/>
      <c r="D121" s="327"/>
      <c r="E121" s="327"/>
      <c r="F121" s="327"/>
      <c r="G121" s="327"/>
      <c r="H121" s="327"/>
      <c r="I121" s="327"/>
      <c r="J121" s="68"/>
      <c r="K121" s="66"/>
    </row>
    <row r="122" spans="1:12" s="67" customFormat="1" ht="15" customHeight="1" x14ac:dyDescent="0.3">
      <c r="A122" s="62"/>
      <c r="B122" s="327" t="s">
        <v>378</v>
      </c>
      <c r="C122" s="327"/>
      <c r="D122" s="327"/>
      <c r="E122" s="327"/>
      <c r="F122" s="327"/>
      <c r="G122" s="327"/>
      <c r="H122" s="327"/>
      <c r="I122" s="327"/>
      <c r="J122" s="68"/>
      <c r="K122" s="66"/>
    </row>
    <row r="123" spans="1:12" s="67" customFormat="1" ht="18.75" customHeight="1" x14ac:dyDescent="0.3">
      <c r="A123" s="62"/>
      <c r="B123" s="299" t="s">
        <v>381</v>
      </c>
      <c r="C123" s="299"/>
      <c r="D123" s="299"/>
      <c r="E123" s="299"/>
      <c r="F123" s="299"/>
      <c r="G123" s="299"/>
      <c r="H123" s="299"/>
      <c r="I123" s="299"/>
      <c r="J123" s="69"/>
      <c r="K123" s="70"/>
      <c r="L123" s="71"/>
    </row>
    <row r="124" spans="1:12" s="67" customFormat="1" ht="15.75" customHeight="1" x14ac:dyDescent="0.3">
      <c r="A124" s="62"/>
      <c r="B124" s="299"/>
      <c r="C124" s="299"/>
      <c r="D124" s="299"/>
      <c r="E124" s="299"/>
      <c r="F124" s="299"/>
      <c r="G124" s="299"/>
      <c r="H124" s="299"/>
      <c r="I124" s="299"/>
      <c r="J124" s="68"/>
      <c r="K124" s="66"/>
    </row>
    <row r="125" spans="1:12" s="67" customFormat="1" ht="37.5" customHeight="1" x14ac:dyDescent="0.3">
      <c r="A125" s="62"/>
      <c r="B125" s="322" t="s">
        <v>379</v>
      </c>
      <c r="C125" s="322"/>
      <c r="D125" s="322"/>
      <c r="E125" s="322"/>
      <c r="F125" s="322"/>
      <c r="G125" s="322"/>
      <c r="H125" s="322"/>
      <c r="I125" s="322"/>
      <c r="J125" s="68"/>
      <c r="K125" s="66"/>
    </row>
    <row r="126" spans="1:12" s="67" customFormat="1" ht="42.75" customHeight="1" x14ac:dyDescent="0.3">
      <c r="A126" s="62"/>
      <c r="B126" s="322" t="s">
        <v>380</v>
      </c>
      <c r="C126" s="322"/>
      <c r="D126" s="322"/>
      <c r="E126" s="322"/>
      <c r="F126" s="322"/>
      <c r="G126" s="322"/>
      <c r="H126" s="322"/>
      <c r="I126" s="322"/>
      <c r="J126" s="68"/>
      <c r="K126" s="66"/>
    </row>
    <row r="127" spans="1:12" s="67" customFormat="1" ht="80.099999999999994" customHeight="1" x14ac:dyDescent="0.3">
      <c r="A127" s="62"/>
      <c r="B127" s="322" t="s">
        <v>432</v>
      </c>
      <c r="C127" s="322"/>
      <c r="D127" s="322"/>
      <c r="E127" s="322"/>
      <c r="F127" s="322"/>
      <c r="G127" s="322"/>
      <c r="H127" s="322"/>
      <c r="I127" s="322"/>
      <c r="J127" s="68"/>
      <c r="K127" s="66"/>
    </row>
    <row r="128" spans="1:12" s="67" customFormat="1" ht="15" customHeight="1" x14ac:dyDescent="0.3">
      <c r="A128" s="62"/>
      <c r="B128" s="322" t="s">
        <v>374</v>
      </c>
      <c r="C128" s="322"/>
      <c r="D128" s="322"/>
      <c r="E128" s="322"/>
      <c r="F128" s="322"/>
      <c r="G128" s="322"/>
      <c r="H128" s="322"/>
      <c r="I128" s="322"/>
      <c r="J128" s="68"/>
      <c r="K128" s="66"/>
    </row>
    <row r="129" spans="1:11" s="67" customFormat="1" ht="60" customHeight="1" x14ac:dyDescent="0.3">
      <c r="A129" s="62"/>
      <c r="B129" s="325" t="s">
        <v>398</v>
      </c>
      <c r="C129" s="325"/>
      <c r="D129" s="325"/>
      <c r="E129" s="325"/>
      <c r="F129" s="325"/>
      <c r="G129" s="325"/>
      <c r="H129" s="325"/>
      <c r="I129" s="325"/>
      <c r="J129" s="68"/>
      <c r="K129" s="66"/>
    </row>
    <row r="130" spans="1:11" s="67" customFormat="1" ht="50.1" customHeight="1" x14ac:dyDescent="0.3">
      <c r="A130" s="62"/>
      <c r="B130" s="325" t="s">
        <v>412</v>
      </c>
      <c r="C130" s="325"/>
      <c r="D130" s="325"/>
      <c r="E130" s="325"/>
      <c r="F130" s="325"/>
      <c r="G130" s="325"/>
      <c r="H130" s="325"/>
      <c r="I130" s="325"/>
      <c r="J130" s="68"/>
      <c r="K130" s="66"/>
    </row>
    <row r="131" spans="1:11" s="67" customFormat="1" ht="15" customHeight="1" x14ac:dyDescent="0.3">
      <c r="A131" s="62"/>
      <c r="B131" s="260" t="s">
        <v>450</v>
      </c>
      <c r="C131" s="1"/>
      <c r="D131" s="1"/>
      <c r="E131" s="261"/>
      <c r="F131" s="102"/>
      <c r="G131" s="262"/>
      <c r="H131" s="263"/>
      <c r="I131" s="263"/>
      <c r="J131" s="68"/>
      <c r="K131" s="66"/>
    </row>
    <row r="132" spans="1:11" ht="15" customHeight="1" x14ac:dyDescent="0.3">
      <c r="B132" s="309" t="s">
        <v>449</v>
      </c>
      <c r="C132" s="309"/>
      <c r="D132" s="309"/>
      <c r="E132" s="309"/>
      <c r="F132" s="309"/>
      <c r="G132" s="309"/>
      <c r="H132" s="309"/>
      <c r="I132" s="309"/>
    </row>
    <row r="133" spans="1:11" ht="15" customHeight="1" x14ac:dyDescent="0.3">
      <c r="B133" s="264"/>
      <c r="C133" s="264"/>
      <c r="D133" s="264"/>
      <c r="E133" s="264"/>
      <c r="F133" s="264"/>
      <c r="G133" s="264"/>
      <c r="H133" s="264"/>
      <c r="I133" s="264"/>
    </row>
    <row r="134" spans="1:11" ht="15" customHeight="1" x14ac:dyDescent="0.2">
      <c r="B134" s="300" t="s">
        <v>173</v>
      </c>
      <c r="C134" s="300"/>
      <c r="D134" s="300"/>
      <c r="E134" s="300"/>
      <c r="F134" s="300"/>
      <c r="G134" s="300"/>
      <c r="H134" s="300"/>
      <c r="I134" s="300"/>
      <c r="J134" s="4"/>
    </row>
    <row r="135" spans="1:11" ht="15" customHeight="1" x14ac:dyDescent="0.2">
      <c r="B135" s="300" t="s">
        <v>55</v>
      </c>
      <c r="C135" s="300"/>
      <c r="D135" s="300"/>
      <c r="E135" s="300"/>
      <c r="F135" s="300"/>
      <c r="G135" s="300"/>
      <c r="H135" s="300"/>
      <c r="I135" s="300"/>
      <c r="J135" s="4"/>
    </row>
    <row r="136" spans="1:11" ht="15" customHeight="1" x14ac:dyDescent="0.3"/>
    <row r="138" spans="1:11" x14ac:dyDescent="0.3">
      <c r="E138" s="16"/>
    </row>
  </sheetData>
  <mergeCells count="27">
    <mergeCell ref="C110:G110"/>
    <mergeCell ref="H110:I110"/>
    <mergeCell ref="C111:G111"/>
    <mergeCell ref="H111:I111"/>
    <mergeCell ref="B134:I134"/>
    <mergeCell ref="B135:I135"/>
    <mergeCell ref="B122:I122"/>
    <mergeCell ref="B123:I124"/>
    <mergeCell ref="B125:I125"/>
    <mergeCell ref="B126:I126"/>
    <mergeCell ref="B128:I128"/>
    <mergeCell ref="B127:I127"/>
    <mergeCell ref="B129:I129"/>
    <mergeCell ref="B130:I130"/>
    <mergeCell ref="B132:I132"/>
    <mergeCell ref="B118:I121"/>
    <mergeCell ref="B114:D114"/>
    <mergeCell ref="B115:I116"/>
    <mergeCell ref="B117:I117"/>
    <mergeCell ref="B1:I1"/>
    <mergeCell ref="B2:I2"/>
    <mergeCell ref="B4:I4"/>
    <mergeCell ref="B7:H7"/>
    <mergeCell ref="B8:I8"/>
    <mergeCell ref="B6:H6"/>
    <mergeCell ref="C109:G109"/>
    <mergeCell ref="H109:I109"/>
  </mergeCells>
  <pageMargins left="0.7" right="0.7" top="0.75" bottom="0.75" header="0.3" footer="0.3"/>
  <pageSetup paperSize="9" scale="81" fitToHeight="0" orientation="portrait" r:id="rId1"/>
  <headerFooter>
    <oddHeader>&amp;LTeetööde tehniline kirjeldus
Versioon 18.02.2019&amp;RMaanteeameti peadirektori 
18.02.2019 käskkiri nr 1-2/19/096</oddHeader>
    <oddFooter>&amp;L&amp;D&amp;R&amp;P/&amp;N</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18a378d-f54b-48ee-a79a-d3322af26140" xsi:nil="true"/>
    <lcf76f155ced4ddcb4097134ff3c332f xmlns="cd9d3564-7375-4e82-b43e-a6d9c32fe01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3081E04CA66294C915218F1079483EF" ma:contentTypeVersion="15" ma:contentTypeDescription="Loo uus dokument" ma:contentTypeScope="" ma:versionID="853dec563ed9318acee454dbc966bea6">
  <xsd:schema xmlns:xsd="http://www.w3.org/2001/XMLSchema" xmlns:xs="http://www.w3.org/2001/XMLSchema" xmlns:p="http://schemas.microsoft.com/office/2006/metadata/properties" xmlns:ns2="cd9d3564-7375-4e82-b43e-a6d9c32fe01e" xmlns:ns3="118a378d-f54b-48ee-a79a-d3322af26140" targetNamespace="http://schemas.microsoft.com/office/2006/metadata/properties" ma:root="true" ma:fieldsID="77ac40b41cc2211400eb3dbed53c0c2c" ns2:_="" ns3:_="">
    <xsd:import namespace="cd9d3564-7375-4e82-b43e-a6d9c32fe01e"/>
    <xsd:import namespace="118a378d-f54b-48ee-a79a-d3322af261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9d3564-7375-4e82-b43e-a6d9c32fe0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Pildisildid" ma:readOnly="false" ma:fieldId="{5cf76f15-5ced-4ddc-b409-7134ff3c332f}" ma:taxonomyMulti="true" ma:sspId="aed5000a-17e7-4dee-8438-118faead1c99"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8a378d-f54b-48ee-a79a-d3322af2614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cc1c78b9-f765-401d-bfdc-7bd417c8aa2b}" ma:internalName="TaxCatchAll" ma:showField="CatchAllData" ma:web="118a378d-f54b-48ee-a79a-d3322af261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1A06AF-0097-41F8-8783-E33BC31AE668}">
  <ds:schemaRefs>
    <ds:schemaRef ds:uri="http://schemas.microsoft.com/sharepoint/v3/contenttype/forms"/>
  </ds:schemaRefs>
</ds:datastoreItem>
</file>

<file path=customXml/itemProps2.xml><?xml version="1.0" encoding="utf-8"?>
<ds:datastoreItem xmlns:ds="http://schemas.openxmlformats.org/officeDocument/2006/customXml" ds:itemID="{1FC84802-933C-4763-AB86-7F51D522785D}">
  <ds:schemaRefs>
    <ds:schemaRef ds:uri="46933bff-f740-4f03-9500-181ae8c67f29"/>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D5BC4D74-37F1-408F-95DC-CD5D6B55B0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Koond</vt:lpstr>
      <vt:lpstr>Etapp-I</vt:lpstr>
      <vt:lpstr>Etapp-II</vt:lpstr>
      <vt:lpstr>Etapp-III</vt:lpstr>
      <vt:lpstr>Etapp-IV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2023-03-07T14:41:27Z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0x010100D91FDABAE364E24BB519CDEC3CD8648E</vt:lpwstr>
  </property>
  <property fmtid="{D5CDD505-2E9C-101B-9397-08002B2CF9AE}" pid="3" name="Order">
    <vt:r8>95100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