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55" windowHeight="16560" activeTab="0"/>
  </bookViews>
  <sheets>
    <sheet name="koon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<sst xmlns="http://schemas.openxmlformats.org/spreadsheetml/2006/main" count="31" uniqueCount="24">
  <si>
    <t>Tartu linna 2005. A</t>
  </si>
  <si>
    <t>KOONDEELARVE</t>
  </si>
  <si>
    <t>TULUD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</si>
  <si>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</si>
  <si>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</si>
  <si>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</si>
  <si>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</si>
  <si>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</si>
  <si>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</si>
  <si>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</si>
  <si>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</si>
  <si>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</si>
  <si>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</si>
  <si>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</si>
  <si>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Vaba-aeg, kultuur</t>
  </si>
  <si>
    <t>Haridus</t>
  </si>
  <si>
    <t>Sotsiaalne kaitse</t>
  </si>
  <si>
    <t>INVESTEERIMISKULUD</t>
  </si>
  <si>
    <t>TEGEVUSTULEM</t>
  </si>
  <si>
    <t>FINANTSEERIMISTEHINGUD</t>
  </si>
  <si>
    <t>Kohustuste suurenemine</t>
  </si>
  <si>
    <t>Kohustuste vähenemine</t>
  </si>
  <si>
    <t>EELARVE KOGUMAHT</t>
  </si>
  <si>
    <t>Maksud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</si>
</sst>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a%201%20j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ond"/>
      <sheetName val="Tulud"/>
      <sheetName val="Kulud"/>
      <sheetName val="tulude,kulude jaotus"/>
    </sheetNames>
    <sheetDataSet>
      <sheetData sheetId="1">
        <row r="6">
          <cell r="E6">
            <v>491746700</v>
          </cell>
        </row>
        <row r="12">
          <cell r="E12">
            <v>71517000</v>
          </cell>
        </row>
        <row r="24">
          <cell r="E24">
            <v>307153400</v>
          </cell>
        </row>
        <row r="28">
          <cell r="E28">
            <v>21100000</v>
          </cell>
        </row>
        <row r="35">
          <cell r="E35">
            <v>32326300</v>
          </cell>
        </row>
      </sheetData>
      <sheetData sheetId="2">
        <row r="13">
          <cell r="E13">
            <v>160658800</v>
          </cell>
        </row>
      </sheetData>
      <sheetData sheetId="3">
        <row r="13">
          <cell r="F13">
            <v>3300000</v>
          </cell>
        </row>
        <row r="33">
          <cell r="F33">
            <v>18436900</v>
          </cell>
        </row>
        <row r="34">
          <cell r="F34">
            <v>530000</v>
          </cell>
        </row>
        <row r="41">
          <cell r="F41">
            <v>5316300</v>
          </cell>
        </row>
        <row r="43">
          <cell r="F43">
            <v>6100000</v>
          </cell>
        </row>
        <row r="53">
          <cell r="F53">
            <v>2885900</v>
          </cell>
        </row>
        <row r="81">
          <cell r="D81">
            <v>32000</v>
          </cell>
        </row>
        <row r="95">
          <cell r="F95">
            <v>9704200</v>
          </cell>
        </row>
        <row r="102">
          <cell r="F102">
            <v>461500</v>
          </cell>
        </row>
        <row r="113">
          <cell r="F113">
            <v>103111000</v>
          </cell>
        </row>
        <row r="114">
          <cell r="F114">
            <v>4872000</v>
          </cell>
        </row>
        <row r="125">
          <cell r="F125">
            <v>70646500</v>
          </cell>
        </row>
        <row r="126">
          <cell r="F126">
            <v>38261000</v>
          </cell>
        </row>
        <row r="135">
          <cell r="F135">
            <v>148674000</v>
          </cell>
        </row>
        <row r="143">
          <cell r="F143">
            <v>1102600</v>
          </cell>
        </row>
        <row r="144">
          <cell r="F144">
            <v>7000</v>
          </cell>
        </row>
        <row r="155">
          <cell r="F155">
            <v>43206400</v>
          </cell>
        </row>
        <row r="156">
          <cell r="F156">
            <v>14000000</v>
          </cell>
        </row>
        <row r="163">
          <cell r="F163">
            <v>320000</v>
          </cell>
        </row>
        <row r="170">
          <cell r="F170">
            <v>4170000</v>
          </cell>
        </row>
        <row r="183">
          <cell r="F183">
            <v>2608100</v>
          </cell>
        </row>
        <row r="191">
          <cell r="F191">
            <v>11350000</v>
          </cell>
        </row>
        <row r="199">
          <cell r="F199">
            <v>3502200</v>
          </cell>
        </row>
        <row r="200">
          <cell r="F200">
            <v>822000</v>
          </cell>
        </row>
        <row r="207">
          <cell r="F207">
            <v>1305000</v>
          </cell>
        </row>
        <row r="215">
          <cell r="F215">
            <v>15110700</v>
          </cell>
        </row>
        <row r="216">
          <cell r="F216">
            <v>300000</v>
          </cell>
        </row>
        <row r="225">
          <cell r="F225">
            <v>4777000</v>
          </cell>
        </row>
        <row r="232">
          <cell r="F232">
            <v>963500</v>
          </cell>
        </row>
        <row r="239">
          <cell r="F239">
            <v>494000</v>
          </cell>
        </row>
        <row r="246">
          <cell r="F246">
            <v>5004200</v>
          </cell>
        </row>
        <row r="256">
          <cell r="F256">
            <v>17712100</v>
          </cell>
        </row>
        <row r="257">
          <cell r="F257">
            <v>1500000</v>
          </cell>
        </row>
        <row r="266">
          <cell r="F266">
            <v>1192300</v>
          </cell>
        </row>
        <row r="275">
          <cell r="F275">
            <v>6181800</v>
          </cell>
        </row>
        <row r="276">
          <cell r="F276">
            <v>220000</v>
          </cell>
        </row>
        <row r="283">
          <cell r="F283">
            <v>6110000</v>
          </cell>
        </row>
        <row r="291">
          <cell r="F291">
            <v>584800</v>
          </cell>
        </row>
        <row r="298">
          <cell r="F298">
            <v>865400</v>
          </cell>
        </row>
        <row r="311">
          <cell r="F311">
            <v>853500</v>
          </cell>
        </row>
        <row r="320">
          <cell r="F320">
            <v>350000</v>
          </cell>
        </row>
        <row r="327">
          <cell r="F327">
            <v>432000</v>
          </cell>
        </row>
        <row r="334">
          <cell r="F334">
            <v>2275000</v>
          </cell>
        </row>
        <row r="342">
          <cell r="F342">
            <v>639100</v>
          </cell>
        </row>
        <row r="355">
          <cell r="F355">
            <v>7842000</v>
          </cell>
        </row>
        <row r="363">
          <cell r="F363">
            <v>3090000</v>
          </cell>
        </row>
        <row r="370">
          <cell r="F370">
            <v>2884000</v>
          </cell>
        </row>
        <row r="378">
          <cell r="F378">
            <v>3855400</v>
          </cell>
        </row>
        <row r="387">
          <cell r="F387">
            <v>2703000</v>
          </cell>
        </row>
        <row r="395">
          <cell r="F395">
            <v>10825000</v>
          </cell>
        </row>
        <row r="396">
          <cell r="F396">
            <v>130000</v>
          </cell>
        </row>
        <row r="403">
          <cell r="F403">
            <v>347000</v>
          </cell>
        </row>
        <row r="410">
          <cell r="F410">
            <v>1200000</v>
          </cell>
        </row>
        <row r="418">
          <cell r="F418">
            <v>2850000</v>
          </cell>
        </row>
        <row r="425">
          <cell r="F425">
            <v>11720000</v>
          </cell>
        </row>
        <row r="432">
          <cell r="F432">
            <v>700000</v>
          </cell>
        </row>
        <row r="440">
          <cell r="F440">
            <v>1892000</v>
          </cell>
        </row>
        <row r="448">
          <cell r="F448">
            <v>11292000</v>
          </cell>
        </row>
        <row r="455">
          <cell r="F455">
            <v>2615000</v>
          </cell>
        </row>
        <row r="468">
          <cell r="F468">
            <v>5761000</v>
          </cell>
        </row>
        <row r="485">
          <cell r="F485">
            <v>10207000</v>
          </cell>
        </row>
        <row r="486">
          <cell r="F486">
            <v>53545100</v>
          </cell>
        </row>
        <row r="493">
          <cell r="F493">
            <v>8504000</v>
          </cell>
        </row>
        <row r="494">
          <cell r="F494">
            <v>1300000</v>
          </cell>
        </row>
        <row r="502">
          <cell r="F502">
            <v>19684100</v>
          </cell>
        </row>
        <row r="510">
          <cell r="F510">
            <v>1100000</v>
          </cell>
        </row>
        <row r="511">
          <cell r="F511">
            <v>1000000</v>
          </cell>
        </row>
        <row r="518">
          <cell r="F518">
            <v>1208300</v>
          </cell>
        </row>
        <row r="525">
          <cell r="F525">
            <v>19522900</v>
          </cell>
        </row>
        <row r="532">
          <cell r="F532">
            <v>5500000</v>
          </cell>
        </row>
        <row r="540">
          <cell r="F540">
            <v>6565000</v>
          </cell>
        </row>
        <row r="541">
          <cell r="F541">
            <v>3190000</v>
          </cell>
        </row>
        <row r="548">
          <cell r="F548">
            <v>415000</v>
          </cell>
        </row>
        <row r="556">
          <cell r="F556">
            <v>304000</v>
          </cell>
        </row>
        <row r="563">
          <cell r="F563">
            <v>9356000</v>
          </cell>
        </row>
        <row r="564">
          <cell r="F564">
            <v>5000000</v>
          </cell>
        </row>
        <row r="571">
          <cell r="F571">
            <v>3081000</v>
          </cell>
        </row>
        <row r="572">
          <cell r="F572">
            <v>1960000</v>
          </cell>
        </row>
        <row r="579">
          <cell r="F579">
            <v>645000</v>
          </cell>
        </row>
        <row r="580">
          <cell r="F580">
            <v>3500000</v>
          </cell>
        </row>
        <row r="588">
          <cell r="F588">
            <v>4000000</v>
          </cell>
        </row>
        <row r="595">
          <cell r="F595">
            <v>150000</v>
          </cell>
        </row>
        <row r="596">
          <cell r="F596">
            <v>3300000</v>
          </cell>
        </row>
        <row r="609">
          <cell r="F609">
            <v>6780600</v>
          </cell>
        </row>
        <row r="610">
          <cell r="F610">
            <v>3300200</v>
          </cell>
        </row>
        <row r="617">
          <cell r="F617">
            <v>0</v>
          </cell>
        </row>
        <row r="618">
          <cell r="F618">
            <v>653000</v>
          </cell>
        </row>
        <row r="636">
          <cell r="F636">
            <v>4132900</v>
          </cell>
        </row>
        <row r="637">
          <cell r="F637">
            <v>12189000</v>
          </cell>
        </row>
        <row r="645">
          <cell r="F645">
            <v>1300000</v>
          </cell>
        </row>
        <row r="646">
          <cell r="F646">
            <v>3725000</v>
          </cell>
        </row>
        <row r="655">
          <cell r="F655">
            <v>36600000</v>
          </cell>
        </row>
        <row r="663">
          <cell r="F663">
            <v>3892000</v>
          </cell>
        </row>
        <row r="671">
          <cell r="F671">
            <v>7060000</v>
          </cell>
        </row>
        <row r="678">
          <cell r="F678">
            <v>9600000</v>
          </cell>
        </row>
        <row r="685">
          <cell r="F685">
            <v>450000</v>
          </cell>
        </row>
        <row r="693">
          <cell r="F693">
            <v>6395000</v>
          </cell>
        </row>
        <row r="699">
          <cell r="F699">
            <v>2000000</v>
          </cell>
        </row>
        <row r="702">
          <cell r="F702">
            <v>9900000</v>
          </cell>
        </row>
        <row r="742">
          <cell r="F742">
            <v>4397000</v>
          </cell>
        </row>
        <row r="745">
          <cell r="F745">
            <v>1365000</v>
          </cell>
        </row>
        <row r="766">
          <cell r="F766">
            <v>142000</v>
          </cell>
        </row>
        <row r="767">
          <cell r="F767">
            <v>500000</v>
          </cell>
        </row>
        <row r="780">
          <cell r="F780">
            <v>5190100</v>
          </cell>
        </row>
        <row r="781">
          <cell r="F781">
            <v>200000</v>
          </cell>
        </row>
        <row r="788">
          <cell r="F788">
            <v>250000</v>
          </cell>
        </row>
        <row r="797">
          <cell r="F797">
            <v>4423400</v>
          </cell>
        </row>
        <row r="798">
          <cell r="F798">
            <v>5000000</v>
          </cell>
        </row>
        <row r="805">
          <cell r="F805">
            <v>1613000</v>
          </cell>
        </row>
        <row r="817">
          <cell r="F817">
            <v>2563600</v>
          </cell>
        </row>
        <row r="819">
          <cell r="F819">
            <v>843000</v>
          </cell>
        </row>
        <row r="833">
          <cell r="F833">
            <v>150000</v>
          </cell>
        </row>
        <row r="847">
          <cell r="F847">
            <v>2341000</v>
          </cell>
        </row>
        <row r="854">
          <cell r="F854">
            <v>3100000</v>
          </cell>
        </row>
        <row r="861">
          <cell r="F861">
            <v>16000000</v>
          </cell>
        </row>
        <row r="871">
          <cell r="F871">
            <v>244800</v>
          </cell>
        </row>
        <row r="879">
          <cell r="F879">
            <v>6955200</v>
          </cell>
        </row>
        <row r="927">
          <cell r="F927">
            <v>870000</v>
          </cell>
        </row>
        <row r="941">
          <cell r="F941">
            <v>300000</v>
          </cell>
        </row>
        <row r="942">
          <cell r="F942">
            <v>2600000</v>
          </cell>
        </row>
        <row r="953">
          <cell r="F953">
            <v>135000</v>
          </cell>
        </row>
        <row r="960">
          <cell r="F960">
            <v>75000</v>
          </cell>
        </row>
        <row r="979">
          <cell r="F979">
            <v>1943000</v>
          </cell>
        </row>
        <row r="980">
          <cell r="F980">
            <v>1000000</v>
          </cell>
        </row>
        <row r="985">
          <cell r="F985">
            <v>500000</v>
          </cell>
        </row>
        <row r="1003">
          <cell r="F1003">
            <v>600000</v>
          </cell>
        </row>
        <row r="1016">
          <cell r="F1016">
            <v>1000000</v>
          </cell>
        </row>
        <row r="1024">
          <cell r="F1024">
            <v>210000</v>
          </cell>
        </row>
        <row r="1031">
          <cell r="F1031">
            <v>2301000</v>
          </cell>
        </row>
        <row r="1038">
          <cell r="F1038">
            <v>2000000</v>
          </cell>
        </row>
        <row r="1056">
          <cell r="F1056">
            <v>1200000</v>
          </cell>
        </row>
        <row r="1068">
          <cell r="F1068">
            <v>100000</v>
          </cell>
        </row>
        <row r="1074">
          <cell r="F1074">
            <v>125000</v>
          </cell>
        </row>
        <row r="1086">
          <cell r="F1086">
            <v>200000</v>
          </cell>
        </row>
        <row r="1098">
          <cell r="F1098">
            <v>699000</v>
          </cell>
        </row>
        <row r="1109">
          <cell r="F1109">
            <v>700000</v>
          </cell>
        </row>
        <row r="1118">
          <cell r="F1118">
            <v>11000000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5" sqref="A5"/>
    </sheetView>
  </sheetViews>
  <sheetFormatPr defaultColWidth="9.140625" defaultRowHeight="12.75"/>
  <cols>
    <col min="1" max="1" width="40.57421875" style="0" customWidth="1"/>
    <col min="2" max="2" width="18.57421875" style="5" customWidth="1"/>
    <col min="4" max="4" width="12.7109375" style="0" bestFit="1" customWidth="1"/>
  </cols>
  <sheetData>
    <row r="1" spans="1:2" ht="12.75">
      <c r="A1" s="6" t="s">
        <v>0</v>
      </c>
      <c r="B1" s="6"/>
    </row>
    <row r="2" spans="1:2" ht="12.75">
      <c r="A2" s="6" t="s">
        <v>1</v>
      </c>
      <c r="B2" s="6"/>
    </row>
    <row r="4" spans="1:2" ht="12.75">
      <c r="A4" s="1" t="s">
        <v>2</v>
      </c>
      <c r="B4" s="2">
        <f>SUM(B5:B9)</f>
        <v>923843400</v>
      </c>
    </row>
    <row r="5" spans="1:2" ht="12.75">
      <c r="A5" s="3" t="s">
        <v>23</v>
      </c>
      <c r="B5" s="4">
        <f>SUM('[1]Tulud'!E6)</f>
        <v>491746700</v>
      </c>
    </row>
    <row r="6" spans="1:2" ht="12.75">
      <c r="A6" s="3" t="s">
        <v>3</v>
      </c>
      <c r="B6" s="4">
        <f>SUM('[1]Tulud'!E12)</f>
        <v>71517000</v>
      </c>
    </row>
    <row r="7" spans="1:2" ht="12.75">
      <c r="A7" s="3" t="s">
        <v>4</v>
      </c>
      <c r="B7" s="4">
        <f>SUM('[1]Tulud'!E24)</f>
        <v>307153400</v>
      </c>
    </row>
    <row r="8" spans="1:2" ht="12.75">
      <c r="A8" s="3" t="s">
        <v>5</v>
      </c>
      <c r="B8" s="4">
        <f>SUM('[1]Tulud'!E28)</f>
        <v>21100000</v>
      </c>
    </row>
    <row r="9" spans="1:2" ht="12.75">
      <c r="A9" s="3" t="s">
        <v>6</v>
      </c>
      <c r="B9" s="4">
        <f>SUM('[1]Tulud'!E35)</f>
        <v>32326300</v>
      </c>
    </row>
    <row r="10" spans="1:2" ht="12.75">
      <c r="A10" s="3"/>
      <c r="B10" s="4"/>
    </row>
    <row r="11" spans="1:2" ht="12.75">
      <c r="A11" s="1" t="s">
        <v>7</v>
      </c>
      <c r="B11" s="2">
        <f>SUM(B12:B20)</f>
        <v>714471300</v>
      </c>
    </row>
    <row r="12" spans="1:2" ht="12.75">
      <c r="A12" s="3" t="s">
        <v>8</v>
      </c>
      <c r="B12" s="4">
        <f>SUM('[1]tulude,kulude jaotus'!F13,'[1]tulude,kulude jaotus'!F33,'[1]tulude,kulude jaotus'!F41,'[1]tulude,kulude jaotus'!F95,'[1]tulude,kulude jaotus'!F183,'[1]tulude,kulude jaotus'!F311,'[1]tulude,kulude jaotus'!F355,'[1]tulude,kulude jaotus'!F468,'[1]tulude,kulude jaotus'!F609,'[1]tulude,kulude jaotus'!F617,'[1]tulude,kulude jaotus'!F742,'[1]tulude,kulude jaotus'!F780,'[1]tulude,kulude jaotus'!F788,'[1]tulude,kulude jaotus'!F817,'[1]tulude,kulude jaotus'!F847,'[1]tulude,kulude jaotus'!F854,'[1]tulude,kulude jaotus'!F1118)</f>
        <v>89444300</v>
      </c>
    </row>
    <row r="13" spans="1:2" ht="12.75">
      <c r="A13" s="3" t="s">
        <v>9</v>
      </c>
      <c r="B13" s="4">
        <v>1200000</v>
      </c>
    </row>
    <row r="14" spans="1:2" ht="12.75">
      <c r="A14" s="3" t="s">
        <v>10</v>
      </c>
      <c r="B14" s="4">
        <f>SUM('[1]tulude,kulude jaotus'!F485,'[1]tulude,kulude jaotus'!F493,'[1]tulude,kulude jaotus'!F502,'[1]tulude,kulude jaotus'!F636,'[1]tulude,kulude jaotus'!F745,'[1]tulude,kulude jaotus'!F797,'[1]tulude,kulude jaotus'!F805,'[1]tulude,kulude jaotus'!F819,'[1]tulude,kulude jaotus'!F927,'[1]tulude,kulude jaotus'!F941,'[1]tulude,kulude jaotus'!F953,'[1]tulude,kulude jaotus'!F960)</f>
        <v>52152400</v>
      </c>
    </row>
    <row r="15" spans="1:2" ht="12.75">
      <c r="A15" s="3" t="s">
        <v>11</v>
      </c>
      <c r="B15" s="4">
        <f>SUM('[1]tulude,kulude jaotus'!F510,'[1]tulude,kulude jaotus'!F518,'[1]tulude,kulude jaotus'!F525,'[1]tulude,kulude jaotus'!F532,'[1]tulude,kulude jaotus'!F540,'[1]tulude,kulude jaotus'!F548)</f>
        <v>34311200</v>
      </c>
    </row>
    <row r="16" spans="1:2" ht="12.75">
      <c r="A16" s="3" t="s">
        <v>12</v>
      </c>
      <c r="B16" s="4">
        <f>SUM('[1]tulude,kulude jaotus'!F556,'[1]tulude,kulude jaotus'!F563,'[1]tulude,kulude jaotus'!F571,'[1]tulude,kulude jaotus'!F579,'[1]tulude,kulude jaotus'!F645)</f>
        <v>14686000</v>
      </c>
    </row>
    <row r="17" spans="1:2" ht="12.75">
      <c r="A17" s="3" t="s">
        <v>13</v>
      </c>
      <c r="B17" s="4">
        <f>SUM('[1]tulude,kulude jaotus'!F320,'[1]tulude,kulude jaotus'!F327,'[1]tulude,kulude jaotus'!F334,'[1]tulude,kulude jaotus'!F342)</f>
        <v>3696100</v>
      </c>
    </row>
    <row r="18" spans="1:2" ht="12.75">
      <c r="A18" s="3" t="s">
        <v>14</v>
      </c>
      <c r="B18" s="4">
        <f>SUM('[1]tulude,kulude jaotus'!F43,'[1]tulude,kulude jaotus'!F102,'[1]tulude,kulude jaotus'!F191,'[1]tulude,kulude jaotus'!F199,'[1]tulude,kulude jaotus'!F215,'[1]tulude,kulude jaotus'!F225,'[1]tulude,kulude jaotus'!F232,'[1]tulude,kulude jaotus'!F239,'[1]tulude,kulude jaotus'!F246,'[1]tulude,kulude jaotus'!F256,'[1]tulude,kulude jaotus'!F266,'[1]tulude,kulude jaotus'!F275,'[1]tulude,kulude jaotus'!F283,'[1]tulude,kulude jaotus'!F291,'[1]tulude,kulude jaotus'!F298,'[1]tulude,kulude jaotus'!F595,'[1]tulude,kulude jaotus'!F766,'[1]tulude,kulude jaotus'!F833,'[1]tulude,kulude jaotus'!F871,'[1]tulude,kulude jaotus'!F979,'[1]tulude,kulude jaotus'!F985,'[1]tulude,kulude jaotus'!F1024,'[1]tulude,kulude jaotus'!F1056,'[1]tulude,kulude jaotus'!F1068)</f>
        <v>85049300</v>
      </c>
    </row>
    <row r="19" spans="1:2" ht="12.75">
      <c r="A19" s="3" t="s">
        <v>15</v>
      </c>
      <c r="B19" s="4">
        <f>SUM('[1]tulude,kulude jaotus'!F53,'[1]tulude,kulude jaotus'!F113,'[1]tulude,kulude jaotus'!F125,'[1]tulude,kulude jaotus'!F135,'[1]tulude,kulude jaotus'!F143,'[1]tulude,kulude jaotus'!F155,'[1]tulude,kulude jaotus'!F163,'[1]tulude,kulude jaotus'!F879,'[1]tulude,kulude jaotus'!F1074,'[1]tulude,kulude jaotus'!F1086)</f>
        <v>377226600</v>
      </c>
    </row>
    <row r="20" spans="1:2" ht="12.75">
      <c r="A20" s="3" t="s">
        <v>16</v>
      </c>
      <c r="B20" s="4">
        <f>SUM('[1]tulude,kulude jaotus'!F363,'[1]tulude,kulude jaotus'!F370,'[1]tulude,kulude jaotus'!F378,'[1]tulude,kulude jaotus'!F387,'[1]tulude,kulude jaotus'!F395,'[1]tulude,kulude jaotus'!F403,'[1]tulude,kulude jaotus'!F410,'[1]tulude,kulude jaotus'!F418,'[1]tulude,kulude jaotus'!F425,'[1]tulude,kulude jaotus'!F432,'[1]tulude,kulude jaotus'!F440,'[1]tulude,kulude jaotus'!F448,'[1]tulude,kulude jaotus'!F455,'[1]tulude,kulude jaotus'!F1109,'[1]tulude,kulude jaotus'!D81)</f>
        <v>56705400</v>
      </c>
    </row>
    <row r="21" spans="1:2" ht="12.75">
      <c r="A21" s="3"/>
      <c r="B21" s="4"/>
    </row>
    <row r="22" spans="1:4" ht="12.75">
      <c r="A22" s="1" t="s">
        <v>17</v>
      </c>
      <c r="B22" s="2">
        <f>SUM(B23:B29)</f>
        <v>270576300</v>
      </c>
      <c r="D22" s="5"/>
    </row>
    <row r="23" spans="1:2" ht="12.75">
      <c r="A23" s="3" t="s">
        <v>8</v>
      </c>
      <c r="B23" s="4">
        <f>SUM('[1]tulude,kulude jaotus'!F781,'[1]tulude,kulude jaotus'!F610,'[1]tulude,kulude jaotus'!F34,'[1]tulude,kulude jaotus'!F618,'[1]tulude,kulude jaotus'!F861)</f>
        <v>20683200</v>
      </c>
    </row>
    <row r="24" spans="1:2" ht="12.75">
      <c r="A24" s="3" t="s">
        <v>10</v>
      </c>
      <c r="B24" s="4">
        <f>SUM('[1]tulude,kulude jaotus'!F942,'[1]tulude,kulude jaotus'!F798,'[1]tulude,kulude jaotus'!F637,'[1]tulude,kulude jaotus'!F494,'[1]tulude,kulude jaotus'!F486)</f>
        <v>74634100</v>
      </c>
    </row>
    <row r="25" spans="1:2" ht="12.75">
      <c r="A25" s="3" t="s">
        <v>11</v>
      </c>
      <c r="B25" s="4">
        <f>SUM('[1]tulude,kulude jaotus'!F511,'[1]tulude,kulude jaotus'!F541)</f>
        <v>4190000</v>
      </c>
    </row>
    <row r="26" spans="1:2" ht="12.75">
      <c r="A26" s="3" t="s">
        <v>12</v>
      </c>
      <c r="B26" s="4">
        <f>SUM('[1]tulude,kulude jaotus'!F564,'[1]tulude,kulude jaotus'!F572,'[1]tulude,kulude jaotus'!F580,'[1]tulude,kulude jaotus'!F646)</f>
        <v>14185000</v>
      </c>
    </row>
    <row r="27" spans="1:2" ht="12.75">
      <c r="A27" s="3" t="s">
        <v>14</v>
      </c>
      <c r="B27" s="4">
        <f>SUM('[1]tulude,kulude jaotus'!F200,'[1]tulude,kulude jaotus'!F207,'[1]tulude,kulude jaotus'!F216,'[1]tulude,kulude jaotus'!F257,'[1]tulude,kulude jaotus'!F276,'[1]tulude,kulude jaotus'!F588,'[1]tulude,kulude jaotus'!F596,'[1]tulude,kulude jaotus'!F655,'[1]tulude,kulude jaotus'!F663,'[1]tulude,kulude jaotus'!F671,'[1]tulude,kulude jaotus'!F678,'[1]tulude,kulude jaotus'!F685,'[1]tulude,kulude jaotus'!F693,'[1]tulude,kulude jaotus'!F699,'[1]tulude,kulude jaotus'!F767,'[1]tulude,kulude jaotus'!F980,'[1]tulude,kulude jaotus'!F1003,'[1]tulude,kulude jaotus'!F1016,'[1]tulude,kulude jaotus'!F1038)</f>
        <v>82544000</v>
      </c>
    </row>
    <row r="28" spans="1:2" ht="12.75">
      <c r="A28" s="3" t="s">
        <v>15</v>
      </c>
      <c r="B28" s="4">
        <f>SUM('[1]tulude,kulude jaotus'!F1098,'[1]tulude,kulude jaotus'!F1031,'[1]tulude,kulude jaotus'!F170,'[1]tulude,kulude jaotus'!F156,'[1]tulude,kulude jaotus'!F126,'[1]tulude,kulude jaotus'!F114,'[1]tulude,kulude jaotus'!F144)</f>
        <v>64310000</v>
      </c>
    </row>
    <row r="29" spans="1:2" ht="12.75">
      <c r="A29" s="3" t="s">
        <v>16</v>
      </c>
      <c r="B29" s="4">
        <f>SUM('[1]tulude,kulude jaotus'!F702,'[1]tulude,kulude jaotus'!F396)</f>
        <v>10030000</v>
      </c>
    </row>
    <row r="30" spans="1:2" ht="12.75">
      <c r="A30" s="3"/>
      <c r="B30" s="4"/>
    </row>
    <row r="31" spans="1:2" ht="12.75">
      <c r="A31" s="1" t="s">
        <v>18</v>
      </c>
      <c r="B31" s="2">
        <f>B4-B11-B22</f>
        <v>-61204200</v>
      </c>
    </row>
    <row r="32" spans="1:2" ht="12.75">
      <c r="A32" s="3"/>
      <c r="B32" s="4"/>
    </row>
    <row r="33" spans="1:2" ht="12.75">
      <c r="A33" s="1" t="s">
        <v>19</v>
      </c>
      <c r="B33" s="2">
        <f>SUM(B34:B35)</f>
        <v>61204200</v>
      </c>
    </row>
    <row r="34" spans="1:2" ht="12.75">
      <c r="A34" s="3" t="s">
        <v>20</v>
      </c>
      <c r="B34" s="4">
        <v>221863000</v>
      </c>
    </row>
    <row r="35" spans="1:2" ht="12.75">
      <c r="A35" s="3" t="s">
        <v>21</v>
      </c>
      <c r="B35" s="4">
        <f>SUM('[1]Kulud'!E13)*-1</f>
        <v>-160658800</v>
      </c>
    </row>
    <row r="36" spans="1:2" ht="12.75">
      <c r="A36" s="3"/>
      <c r="B36" s="4"/>
    </row>
    <row r="37" spans="1:2" ht="12.75">
      <c r="A37" s="1" t="s">
        <v>22</v>
      </c>
      <c r="B37" s="2">
        <f>B4+B34</f>
        <v>1145706400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&amp;RLisa 1
Tartu Linnavolikogu määrusele
nr 91 16.12.2004.a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</dc:creator>
  <cp:keywords/>
  <dc:description/>
  <cp:lastModifiedBy>karin</cp:lastModifiedBy>
  <dcterms:created xsi:type="dcterms:W3CDTF">2005-01-06T10:51:04Z</dcterms:created>
  <dcterms:modified xsi:type="dcterms:W3CDTF">2005-01-06T11:01:00Z</dcterms:modified>
  <cp:category/>
  <cp:version/>
  <cp:contentType/>
  <cp:contentStatus/>
</cp:coreProperties>
</file>